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JPG" ContentType="image/.jp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 tabRatio="743" firstSheet="2" activeTab="8"/>
  </bookViews>
  <sheets>
    <sheet name="Инструкция" sheetId="10" r:id="rId1"/>
    <sheet name="4 класс" sheetId="18" r:id="rId2"/>
    <sheet name="5 класс" sheetId="5" r:id="rId3"/>
    <sheet name="6 класс" sheetId="12" r:id="rId4"/>
    <sheet name="7 класс" sheetId="13" r:id="rId5"/>
    <sheet name="8 класс" sheetId="14" r:id="rId6"/>
    <sheet name="9 класс" sheetId="15" r:id="rId7"/>
    <sheet name="10 класс" sheetId="16" r:id="rId8"/>
    <sheet name="11 класс" sheetId="17" r:id="rId9"/>
    <sheet name="Сводная" sheetId="11" r:id="rId10"/>
  </sheets>
  <definedNames>
    <definedName name="_xlnm._FilterDatabase" localSheetId="1" hidden="1">'4 класс'!$A$10:$R$60</definedName>
    <definedName name="_xlnm._FilterDatabase" localSheetId="2" hidden="1">'5 класс'!$A$10:$R$59</definedName>
    <definedName name="_xlnm._FilterDatabase" localSheetId="3" hidden="1">'6 класс'!$A$10:$R$62</definedName>
    <definedName name="_xlnm._FilterDatabase" localSheetId="4" hidden="1">'7 класс'!$A$10:$R$62</definedName>
    <definedName name="_xlnm._FilterDatabase" localSheetId="5" hidden="1">'8 класс'!$A$10:$R$62</definedName>
    <definedName name="_xlnm._FilterDatabase" localSheetId="6" hidden="1">'9 класс'!$A$10:$R$62</definedName>
    <definedName name="_xlnm._FilterDatabase" localSheetId="7" hidden="1">'10 класс'!$A$10:$R$60</definedName>
    <definedName name="_xlnm._FilterDatabase" localSheetId="8" hidden="1">'11 класс'!$A$10:$R$60</definedName>
    <definedName name="closed" localSheetId="7">#REF!</definedName>
    <definedName name="closed" localSheetId="8">#REF!</definedName>
    <definedName name="closed" localSheetId="1">#REF!</definedName>
    <definedName name="closed" localSheetId="3">#REF!</definedName>
    <definedName name="closed" localSheetId="5">#REF!</definedName>
    <definedName name="closed" localSheetId="6">#REF!</definedName>
    <definedName name="closed">#REF!</definedName>
    <definedName name="location" localSheetId="7">#REF!</definedName>
    <definedName name="location" localSheetId="8">#REF!</definedName>
    <definedName name="location" localSheetId="1">#REF!</definedName>
    <definedName name="location" localSheetId="3">#REF!</definedName>
    <definedName name="location" localSheetId="5">#REF!</definedName>
    <definedName name="location" localSheetId="6">#REF!</definedName>
    <definedName name="location">#REF!</definedName>
    <definedName name="school_type" localSheetId="7">'10 класс'!$B$2:$B$7</definedName>
    <definedName name="school_type" localSheetId="8">'11 класс'!$B$2:$B$7</definedName>
    <definedName name="school_type" localSheetId="1">'4 класс'!$B$2:$B$7</definedName>
    <definedName name="school_type" localSheetId="2">'5 класс'!$B$2:$B$7</definedName>
    <definedName name="school_type" localSheetId="3">'6 класс'!$B$2:$B$7</definedName>
    <definedName name="school_type" localSheetId="4">'7 класс'!$B$2:$B$7</definedName>
    <definedName name="school_type" localSheetId="5">'8 класс'!$B$2:$B$7</definedName>
    <definedName name="school_type" localSheetId="6">'9 класс'!$B$2:$B$7</definedName>
    <definedName name="school_typ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<sst xmlns="http://schemas.openxmlformats.org/spreadsheetml/2006/main" count="1434" uniqueCount="194">
  <si>
    <t>Ранжированный список участников школьного этапа всероссийской олимпиады школьников 
по _ в 4 классах в 2025-2026 учебном году</t>
  </si>
  <si>
    <t>Количество участников по классу</t>
  </si>
  <si>
    <t>Предмет олимпиады:</t>
  </si>
  <si>
    <t>Муж</t>
  </si>
  <si>
    <t>Победители по классу</t>
  </si>
  <si>
    <t>РОО/ГОО</t>
  </si>
  <si>
    <t>ГО г.Октябрьский</t>
  </si>
  <si>
    <t>Жен</t>
  </si>
  <si>
    <t>Призеры по классу</t>
  </si>
  <si>
    <t>Этап:</t>
  </si>
  <si>
    <t>Школьный этап</t>
  </si>
  <si>
    <t>Участники по классу</t>
  </si>
  <si>
    <t>Класс</t>
  </si>
  <si>
    <t>Квота на победителей и призеров</t>
  </si>
  <si>
    <t>Дата проведения</t>
  </si>
  <si>
    <t>Победители и призеры по предмету</t>
  </si>
  <si>
    <t>Max балл за олимпиаду:</t>
  </si>
  <si>
    <t>Проходной балл:</t>
  </si>
  <si>
    <t>Max балл участника:</t>
  </si>
  <si>
    <t>Заменить статус "призер" на "участник"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</si>
  <si>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</si>
  <si>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</si>
  <si>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</si>
  <si>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</si>
  <si>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</si>
  <si>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</si>
  <si>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 (имеются/не имеются)</t>
  </si>
  <si>
    <t>Дети-сироты и дети, оставшихся без попечения родителей
 (да/ нет)</t>
  </si>
  <si>
    <t>Дети участников СВО
(да/нет)</t>
  </si>
  <si>
    <t xml:space="preserve">Сокращенное наименование образовательной организации </t>
  </si>
  <si>
    <t>Класс обучения</t>
  </si>
  <si>
    <t>Шифр</t>
  </si>
  <si>
    <t>Результат (балл)</t>
  </si>
  <si>
    <t>Доля в % от максим. количества баллов</t>
  </si>
  <si>
    <t>Рейтинг</t>
  </si>
  <si>
    <t>Статус участника (Победитель, Призер, Участник)</t>
  </si>
  <si>
    <t>ФИО наставника</t>
  </si>
  <si>
    <t xml:space="preserve">Место работы </t>
  </si>
  <si>
    <t>Состав жюри:</t>
  </si>
  <si>
    <t>Ранжированный список участников школьного этапа всероссийской олимпиады школьников 
по информатике (искуственный интеллект) в 5 классах в 2025-2026 учебном году</t>
  </si>
  <si>
    <t>информатика (искуственный интеллект)</t>
  </si>
  <si>
    <t>Г</t>
  </si>
  <si>
    <t>А</t>
  </si>
  <si>
    <t>В</t>
  </si>
  <si>
    <t>МБОУ СОШ№17</t>
  </si>
  <si>
    <t>5Г</t>
  </si>
  <si>
    <t>sai25532/edu023340/5/qz945q3g</t>
  </si>
  <si>
    <t>победитель</t>
  </si>
  <si>
    <t>самообразование</t>
  </si>
  <si>
    <t>Д</t>
  </si>
  <si>
    <t>Х</t>
  </si>
  <si>
    <t>sai25532/edu023340/5/qg9gg696</t>
  </si>
  <si>
    <t>П</t>
  </si>
  <si>
    <t>sai25532/edu023340/5/qg9vw434</t>
  </si>
  <si>
    <t>Р</t>
  </si>
  <si>
    <t>sai25532/edu023340/5/wv9rww3q</t>
  </si>
  <si>
    <t>С</t>
  </si>
  <si>
    <t>5Д</t>
  </si>
  <si>
    <t>sai25532/edu023340/5/qw38g49z</t>
  </si>
  <si>
    <t>И</t>
  </si>
  <si>
    <t>Е</t>
  </si>
  <si>
    <t>sai25532/edu023340/5/qz94gq3g</t>
  </si>
  <si>
    <t>sai25532/edu023340/5/qw38549z</t>
  </si>
  <si>
    <t>sai25532/edu023340/5/6892qg37</t>
  </si>
  <si>
    <t>Т</t>
  </si>
  <si>
    <t>sai25532/edu023340/5/qz94773g</t>
  </si>
  <si>
    <t>К</t>
  </si>
  <si>
    <t>Я</t>
  </si>
  <si>
    <t>sai25532/edu023340/5/5897gr9g</t>
  </si>
  <si>
    <t>Ш</t>
  </si>
  <si>
    <t>sai25532/edu023340/5/w73zw595</t>
  </si>
  <si>
    <t>М</t>
  </si>
  <si>
    <t>sai25532/edu023340/5/6892gw37</t>
  </si>
  <si>
    <t>sai25532/edu023340/5/68927w37</t>
  </si>
  <si>
    <t>sai25532/edu023340/5/qg9gw696</t>
  </si>
  <si>
    <t>sai25532/edu023340/5/qg9gv636</t>
  </si>
  <si>
    <t>Б</t>
  </si>
  <si>
    <t>sai25532/edu023340/5/wv9r2w9q</t>
  </si>
  <si>
    <t>Н</t>
  </si>
  <si>
    <t>sai25532/edu023340/5/qg9v494w</t>
  </si>
  <si>
    <t>sai25532/edu023340/5/wz966q96</t>
  </si>
  <si>
    <t>Ч</t>
  </si>
  <si>
    <t>sai25532/edu023340/5/wz965q36</t>
  </si>
  <si>
    <t>sai25532/edu023340/5/qg9gzg36</t>
  </si>
  <si>
    <t>sai25532/edu023340/5/wz96zg96</t>
  </si>
  <si>
    <t>Ранжированный список участников школьного этапа всероссийской олимпиады школьников 
по информатике (искуственный интеллект) в 6 классах в 2025-2026 учебном году</t>
  </si>
  <si>
    <t>6В</t>
  </si>
  <si>
    <t>sai25532/edu023340/6/z94rqr9g</t>
  </si>
  <si>
    <t>О</t>
  </si>
  <si>
    <t>6Г</t>
  </si>
  <si>
    <t>sai25532/edu023340/6/73zv5q35</t>
  </si>
  <si>
    <t>Л</t>
  </si>
  <si>
    <t>sai25532/edu023340/6/g9gv8z36</t>
  </si>
  <si>
    <t>sai25532/edu023340/6/z94rg79g</t>
  </si>
  <si>
    <t>sai25532/edu023340/6/89wv2632</t>
  </si>
  <si>
    <t>Ф</t>
  </si>
  <si>
    <t>sai25532/edu023340/6/892g4g37</t>
  </si>
  <si>
    <t>sai25532/edu023340/6/89748v3g</t>
  </si>
  <si>
    <t>sai25532/edu023340/6/695rv237</t>
  </si>
  <si>
    <t>З</t>
  </si>
  <si>
    <t>sai25532/edu023340/6/892g7g37</t>
  </si>
  <si>
    <t>sai25532/edu023340/6/v9rggz3q</t>
  </si>
  <si>
    <t>sai25532/edu023340/6/v9rgr73q</t>
  </si>
  <si>
    <t>Ранжированный список участников школьного этапа всероссийской олимпиады школьников 
по информатике (искуственный интеллект) в 7 классах в 2025-2026 учебном году</t>
  </si>
  <si>
    <t>У</t>
  </si>
  <si>
    <t>7В</t>
  </si>
  <si>
    <t>sai25732/edu023340/7/73zv8535</t>
  </si>
  <si>
    <t>Гильмутдинова Т.А.</t>
  </si>
  <si>
    <t>7Г</t>
  </si>
  <si>
    <t>sai25732/edu023340/7/wz962q96</t>
  </si>
  <si>
    <t>sai25732/edu023340/7/qg9g7g96</t>
  </si>
  <si>
    <t>МБОУ СОШ№18</t>
  </si>
  <si>
    <t>7Б</t>
  </si>
  <si>
    <t>sai25732/edu023340/7/89wv4632</t>
  </si>
  <si>
    <t>Мухаметшина А.С.</t>
  </si>
  <si>
    <t>sai25732/edu023340/7/qw38r43z</t>
  </si>
  <si>
    <t>sai25732/edu023340/7/g9vq6w34</t>
  </si>
  <si>
    <t>sai25732/edu023340/7/v9rg4z3q</t>
  </si>
  <si>
    <t>sai25732/edu023340/7/v695q697</t>
  </si>
  <si>
    <t>МБОУ СОШ№19</t>
  </si>
  <si>
    <t>sai25732/edu023340/7/w73z2535</t>
  </si>
  <si>
    <t>sai25732/edu023340/7/73zv7q35</t>
  </si>
  <si>
    <t>Ранжированный список участников школьного этапа всероссийской олимпиады школьников 
по информатике (искуственный интеллект) в 8 классах в 2025-2026 учебном году</t>
  </si>
  <si>
    <t>МБОУ СОШ№23</t>
  </si>
  <si>
    <t>8Б</t>
  </si>
  <si>
    <t>sai25732/edu023340/8/6892wg37</t>
  </si>
  <si>
    <t>8В</t>
  </si>
  <si>
    <t>sai25732/edu023340/8/5897w89g</t>
  </si>
  <si>
    <t>призер</t>
  </si>
  <si>
    <t>МБОУ СОШ№22</t>
  </si>
  <si>
    <t>sai25732/edu023340/8/g63q2w92</t>
  </si>
  <si>
    <t>МБОУ СОШ№20</t>
  </si>
  <si>
    <t>8А</t>
  </si>
  <si>
    <t>sai25732/edu023340/8/qw38443z</t>
  </si>
  <si>
    <t>sai25732/edu023340/8/qg9g6636</t>
  </si>
  <si>
    <t>sai25732/edu023340/8/qg9g636z</t>
  </si>
  <si>
    <t>8Г</t>
  </si>
  <si>
    <t>sai25732/edu023340/8/wz96rg96</t>
  </si>
  <si>
    <t>участник</t>
  </si>
  <si>
    <t>sai25732/edu023340/8/w73zv435</t>
  </si>
  <si>
    <t>sai25732/edu023340/8/g89w5z92</t>
  </si>
  <si>
    <t>sai25732/edu023340/8/qg9v2494</t>
  </si>
  <si>
    <t>sai25732/edu023340/8/wv9r5w3q</t>
  </si>
  <si>
    <t>sai25732/edu023340/8/qw38z63z</t>
  </si>
  <si>
    <t>sai25732/edu023340/8/g89w2z32</t>
  </si>
  <si>
    <t>sai25732/edu023340/8/qg9v5434</t>
  </si>
  <si>
    <t>sai25732/edu023340/8/wz96qg36</t>
  </si>
  <si>
    <t>МБОУ СОШ№21</t>
  </si>
  <si>
    <t>sai25732/edu023340/8/qg9g5696</t>
  </si>
  <si>
    <t>МБОУ СОШ№24</t>
  </si>
  <si>
    <t>sai25732/edu023340/8/5897789g</t>
  </si>
  <si>
    <t>sai25732/edu023340/8/qw3863z4</t>
  </si>
  <si>
    <t>sai25732/edu023340/8/58975r9g</t>
  </si>
  <si>
    <t>sai25732/edu023340/8/5897v83g</t>
  </si>
  <si>
    <t>sai25732/edu023340/8/w73zz435</t>
  </si>
  <si>
    <t>sai25732/edu023340/8/qg9gr636</t>
  </si>
  <si>
    <t>sai25732/edu023340/8/g63qr792</t>
  </si>
  <si>
    <t>Ранжированный список участников школьного этапа всероссийской олимпиады школьников 
по информатике (искуственный интеллект) в 9 классах в 2025-2026 учебном году</t>
  </si>
  <si>
    <t>9А</t>
  </si>
  <si>
    <t>sai25932/edu023340/9/wv9r7z3q</t>
  </si>
  <si>
    <t>9Б</t>
  </si>
  <si>
    <t>sai25932/edu023340/9/z96g8q36</t>
  </si>
  <si>
    <t>9Г</t>
  </si>
  <si>
    <t>sai25932/edu023340/9/wz96rg96</t>
  </si>
  <si>
    <t>9В</t>
  </si>
  <si>
    <t>sai25932/edu023340/9/wv9r4w9q</t>
  </si>
  <si>
    <t>sai25932/edu023340/9/68927w37</t>
  </si>
  <si>
    <t>sai25932/edu023340/9/g89w4z32</t>
  </si>
  <si>
    <t>sai25932/edu023340/9/qz94vq9g</t>
  </si>
  <si>
    <t>sai25932/edu023340/9/qw38g49z</t>
  </si>
  <si>
    <t>Э</t>
  </si>
  <si>
    <t>sai25932/edu023340/9/g89wqw92</t>
  </si>
  <si>
    <t>sai25932/edu023340/9/qg9g5696</t>
  </si>
  <si>
    <t>sai25932/edu023340/9/89wvgw32</t>
  </si>
  <si>
    <t>sai25932/edu023340/9/v6956z37</t>
  </si>
  <si>
    <t>sai25932/edu023340/9/qg9v8494</t>
  </si>
  <si>
    <t>sai25932/edu023340/9/g63q2w92</t>
  </si>
  <si>
    <t>sai25932/edu023340/9/qz945q3g</t>
  </si>
  <si>
    <t>Ранжированный список участников школьного этапа всероссийской олимпиады школьников 
по информатике (искусственный интеллект) в 10 классах в 2025-2026 учебном году</t>
  </si>
  <si>
    <t>10А</t>
  </si>
  <si>
    <t>sai25932/edu023340/10/qg9vq434</t>
  </si>
  <si>
    <t>sai25932/edu023340/10/6892gw37</t>
  </si>
  <si>
    <t>sai25932/edu023340/10/g63qr792</t>
  </si>
  <si>
    <t>sai25932/edu023340/10/w73zv435</t>
  </si>
  <si>
    <t>Ранжированный список участников школьного этапа всероссийской олимпиады школьников 
по информатике (искуственный интеллект) в 11 классах в 2025-2026 учебном году</t>
  </si>
  <si>
    <t>11А</t>
  </si>
  <si>
    <t>sai25932/edu023340/11/73zvv535</t>
  </si>
  <si>
    <t>sai25932/edu023340/11/695rr637</t>
  </si>
  <si>
    <t>sai25932/edu023340/11/g9gvvg36</t>
  </si>
  <si>
    <t>Информация о победителях и призерах по предмету</t>
  </si>
  <si>
    <t>Количество участников по предмету</t>
  </si>
  <si>
    <t>Победители по предмету</t>
  </si>
  <si>
    <t>Призеры по предмету</t>
  </si>
  <si>
    <t>Участники по предмету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</si>
</sst>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%"/>
    <numFmt numFmtId="181" formatCode="dd\.mm\.yyyy"/>
    <numFmt numFmtId="182" formatCode="[$-419]dd&quot;.&quot;mm&quot;.&quot;yyyy"/>
    <numFmt numFmtId="183" formatCode="[$-419]General"/>
    <numFmt numFmtId="184" formatCode="0.0"/>
  </numFmts>
  <fonts count="32">
    <font>
      <sz val="10"/>
      <name val="Arial Cyr"/>
      <charset val="204"/>
    </font>
    <font>
      <b/>
      <sz val="10"/>
      <name val="Arial Cyr"/>
      <charset val="204"/>
    </font>
    <font>
      <sz val="10"/>
      <color theme="0"/>
      <name val="Arial Cyr"/>
      <charset val="204"/>
    </font>
    <font>
      <sz val="11"/>
      <name val="Times New Roman"/>
      <charset val="204"/>
    </font>
    <font>
      <b/>
      <sz val="11"/>
      <name val="Times New Roman"/>
      <charset val="204"/>
    </font>
    <font>
      <sz val="11"/>
      <color theme="0"/>
      <name val="Times New Roman"/>
      <charset val="204"/>
    </font>
    <font>
      <sz val="10"/>
      <name val="Times New Roman"/>
      <charset val="204"/>
    </font>
    <font>
      <sz val="11"/>
      <color rgb="FF000000"/>
      <name val="Times New Roman"/>
      <charset val="204"/>
    </font>
    <font>
      <b/>
      <sz val="11"/>
      <color theme="0"/>
      <name val="Times New Roman"/>
      <charset val="204"/>
    </font>
    <font>
      <sz val="11"/>
      <name val="Arial"/>
      <charset val="134"/>
    </font>
    <font>
      <sz val="11"/>
      <name val="Arial Cyr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indexed="9"/>
      <name val="Calibri"/>
      <charset val="204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1" fillId="0" borderId="0" applyFont="0" applyFill="0" applyBorder="0" applyAlignment="0" applyProtection="0">
      <alignment vertical="center"/>
    </xf>
    <xf numFmtId="179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/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8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9" fontId="1" fillId="0" borderId="1" xfId="3" applyFont="1" applyBorder="1" applyAlignment="1">
      <alignment horizontal="center" vertical="center"/>
    </xf>
    <xf numFmtId="180" fontId="1" fillId="0" borderId="1" xfId="0" applyNumberFormat="1" applyFont="1" applyBorder="1" applyAlignment="1">
      <alignment horizontal="right" vertical="center"/>
    </xf>
    <xf numFmtId="1" fontId="1" fillId="0" borderId="1" xfId="0" applyNumberFormat="1" applyFont="1" applyBorder="1" applyAlignment="1">
      <alignment horizontal="center" vertical="center"/>
    </xf>
    <xf numFmtId="9" fontId="2" fillId="0" borderId="0" xfId="0" applyNumberFormat="1" applyFont="1" applyAlignment="1">
      <alignment vertical="center"/>
    </xf>
    <xf numFmtId="0" fontId="3" fillId="0" borderId="0" xfId="0" applyFont="1" applyAlignment="1">
      <alignment vertical="top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vertical="top"/>
    </xf>
    <xf numFmtId="0" fontId="3" fillId="0" borderId="0" xfId="0" applyFont="1" applyFill="1" applyBorder="1"/>
    <xf numFmtId="181" fontId="3" fillId="0" borderId="0" xfId="0" applyNumberFormat="1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right"/>
    </xf>
    <xf numFmtId="0" fontId="4" fillId="0" borderId="0" xfId="3" applyNumberFormat="1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3" xfId="0" applyNumberFormat="1" applyFont="1" applyBorder="1" applyAlignment="1">
      <alignment horizontal="left" vertical="center"/>
    </xf>
    <xf numFmtId="181" fontId="7" fillId="0" borderId="1" xfId="0" applyNumberFormat="1" applyFont="1" applyBorder="1"/>
    <xf numFmtId="49" fontId="3" fillId="0" borderId="1" xfId="0" applyNumberFormat="1" applyFont="1" applyBorder="1" applyAlignment="1">
      <alignment horizontal="center" vertical="center"/>
    </xf>
    <xf numFmtId="181" fontId="7" fillId="0" borderId="1" xfId="0" applyNumberFormat="1" applyFont="1" applyBorder="1" applyAlignment="1">
      <alignment vertical="center" wrapText="1"/>
    </xf>
    <xf numFmtId="182" fontId="3" fillId="0" borderId="1" xfId="0" applyNumberFormat="1" applyFont="1" applyFill="1" applyBorder="1" applyAlignment="1">
      <alignment vertical="center"/>
    </xf>
    <xf numFmtId="181" fontId="3" fillId="0" borderId="1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left" vertical="center"/>
    </xf>
    <xf numFmtId="181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top"/>
    </xf>
    <xf numFmtId="1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9" fontId="5" fillId="0" borderId="0" xfId="3" applyFont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9" fillId="0" borderId="0" xfId="0" applyFont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9" fontId="3" fillId="0" borderId="1" xfId="3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183" fontId="3" fillId="0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9" fontId="4" fillId="0" borderId="0" xfId="3" applyFont="1" applyAlignment="1">
      <alignment horizontal="center" vertical="center"/>
    </xf>
    <xf numFmtId="180" fontId="4" fillId="0" borderId="0" xfId="0" applyNumberFormat="1" applyFont="1" applyAlignment="1">
      <alignment horizontal="right"/>
    </xf>
    <xf numFmtId="1" fontId="4" fillId="0" borderId="0" xfId="0" applyNumberFormat="1" applyFont="1" applyAlignment="1">
      <alignment horizontal="center"/>
    </xf>
    <xf numFmtId="0" fontId="3" fillId="0" borderId="0" xfId="0" applyFont="1" applyFill="1"/>
    <xf numFmtId="0" fontId="4" fillId="0" borderId="0" xfId="0" applyFont="1" applyAlignment="1">
      <alignment horizontal="left"/>
    </xf>
    <xf numFmtId="181" fontId="3" fillId="0" borderId="0" xfId="0" applyNumberFormat="1" applyFont="1" applyFill="1" applyBorder="1" applyAlignment="1">
      <alignment horizontal="center" vertical="center"/>
    </xf>
    <xf numFmtId="182" fontId="3" fillId="0" borderId="1" xfId="0" applyNumberFormat="1" applyFont="1" applyFill="1" applyBorder="1" applyAlignment="1">
      <alignment horizontal="center" vertical="center"/>
    </xf>
    <xf numFmtId="181" fontId="7" fillId="0" borderId="1" xfId="0" applyNumberFormat="1" applyFont="1" applyBorder="1" applyAlignment="1">
      <alignment horizontal="center" vertical="center"/>
    </xf>
    <xf numFmtId="181" fontId="3" fillId="0" borderId="1" xfId="0" applyNumberFormat="1" applyFont="1" applyFill="1" applyBorder="1" applyAlignment="1">
      <alignment horizontal="center" vertical="center"/>
    </xf>
    <xf numFmtId="0" fontId="0" fillId="0" borderId="1" xfId="0" applyBorder="1"/>
    <xf numFmtId="49" fontId="3" fillId="0" borderId="1" xfId="0" applyNumberFormat="1" applyFont="1" applyBorder="1" applyAlignment="1">
      <alignment vertical="top"/>
    </xf>
    <xf numFmtId="0" fontId="7" fillId="0" borderId="1" xfId="0" applyFont="1" applyBorder="1"/>
    <xf numFmtId="181" fontId="7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vertical="top"/>
    </xf>
    <xf numFmtId="18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0" fontId="0" fillId="0" borderId="1" xfId="0" applyBorder="1" applyAlignment="1">
      <alignment horizontal="center"/>
    </xf>
    <xf numFmtId="181" fontId="3" fillId="0" borderId="1" xfId="0" applyNumberFormat="1" applyFont="1" applyBorder="1"/>
    <xf numFmtId="0" fontId="9" fillId="2" borderId="0" xfId="0" applyFont="1" applyFill="1" applyAlignment="1">
      <alignment horizontal="left" vertical="center"/>
    </xf>
    <xf numFmtId="0" fontId="6" fillId="0" borderId="1" xfId="0" applyFont="1" applyBorder="1"/>
    <xf numFmtId="181" fontId="7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/>
    <xf numFmtId="181" fontId="3" fillId="0" borderId="1" xfId="0" applyNumberFormat="1" applyFont="1" applyFill="1" applyBorder="1" applyAlignment="1">
      <alignment horizontal="center"/>
    </xf>
    <xf numFmtId="184" fontId="3" fillId="0" borderId="0" xfId="0" applyNumberFormat="1" applyFont="1"/>
    <xf numFmtId="0" fontId="3" fillId="0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183" fontId="3" fillId="0" borderId="1" xfId="0" applyNumberFormat="1" applyFont="1" applyFill="1" applyBorder="1" applyAlignment="1">
      <alignment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"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406675</xdr:colOff>
      <xdr:row>62</xdr:row>
      <xdr:rowOff>19050</xdr:rowOff>
    </xdr:to>
    <xdr:pic>
      <xdr:nvPicPr>
        <xdr:cNvPr id="2" name="Рисунок 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64250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"/>
  <sheetViews>
    <sheetView zoomScale="90" zoomScaleNormal="90" workbookViewId="0">
      <selection activeCell="H9" sqref="H9"/>
    </sheetView>
  </sheetViews>
  <sheetFormatPr defaultColWidth="9" defaultRowHeight="12.75"/>
  <sheetData/>
  <pageMargins left="0.25" right="0.25" top="0.75" bottom="0.75" header="0.3" footer="0.3"/>
  <pageSetup paperSize="9" scale="90" fitToHeight="0" orientation="portrait"/>
  <headerFooter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D10"/>
  <sheetViews>
    <sheetView workbookViewId="0">
      <selection activeCell="D10" sqref="D10"/>
    </sheetView>
  </sheetViews>
  <sheetFormatPr defaultColWidth="9" defaultRowHeight="12.75" outlineLevelCol="3"/>
  <cols>
    <col min="2" max="2" width="40" customWidth="1"/>
  </cols>
  <sheetData>
    <row r="2" spans="2:2">
      <c r="B2" s="2" t="s">
        <v>189</v>
      </c>
    </row>
    <row r="4" s="1" customFormat="1" ht="24" customHeight="1" spans="2:3">
      <c r="B4" s="3" t="s">
        <v>190</v>
      </c>
      <c r="C4" s="4">
        <f>SUM('4 класс:11 класс'!R2)</f>
        <v>87</v>
      </c>
    </row>
    <row r="5" s="1" customFormat="1" ht="24" customHeight="1" spans="2:3">
      <c r="B5" s="3" t="s">
        <v>191</v>
      </c>
      <c r="C5" s="4">
        <f>SUM('4 класс:11 класс'!R4)</f>
        <v>12</v>
      </c>
    </row>
    <row r="6" s="1" customFormat="1" ht="24" customHeight="1" spans="2:3">
      <c r="B6" s="3" t="s">
        <v>192</v>
      </c>
      <c r="C6" s="4">
        <f>SUM('4 класс:11 класс'!R5)</f>
        <v>2</v>
      </c>
    </row>
    <row r="7" s="1" customFormat="1" ht="24" customHeight="1" spans="2:3">
      <c r="B7" s="3" t="s">
        <v>193</v>
      </c>
      <c r="C7" s="4">
        <f>SUM('4 класс:11 класс'!R6)</f>
        <v>73</v>
      </c>
    </row>
    <row r="8" s="1" customFormat="1" ht="24" customHeight="1" spans="2:3">
      <c r="B8" s="3" t="s">
        <v>13</v>
      </c>
      <c r="C8" s="5">
        <v>0.45</v>
      </c>
    </row>
    <row r="9" s="1" customFormat="1" ht="24" customHeight="1" spans="2:3">
      <c r="B9" s="6" t="s">
        <v>15</v>
      </c>
      <c r="C9" s="5">
        <f>(C5+C6)/C4</f>
        <v>0.160919540229885</v>
      </c>
    </row>
    <row r="10" s="1" customFormat="1" ht="24" customHeight="1" spans="2:4">
      <c r="B10" s="3" t="s">
        <v>19</v>
      </c>
      <c r="C10" s="7">
        <f>IF((C4*D10)&gt;0,(C4*D10),0)</f>
        <v>0</v>
      </c>
      <c r="D10" s="8">
        <f>C9-45%</f>
        <v>-0.289080459770115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62"/>
  <sheetViews>
    <sheetView workbookViewId="0">
      <selection activeCell="H9" sqref="H9"/>
    </sheetView>
  </sheetViews>
  <sheetFormatPr defaultColWidth="9.14444444444444" defaultRowHeight="15"/>
  <cols>
    <col min="1" max="1" width="4.56666666666667" style="10" customWidth="1"/>
    <col min="2" max="2" width="19.5666666666667" style="10" customWidth="1"/>
    <col min="3" max="4" width="16.5666666666667" style="10" customWidth="1"/>
    <col min="5" max="5" width="14.4222222222222" style="10" customWidth="1"/>
    <col min="6" max="6" width="12.5666666666667" style="10" customWidth="1"/>
    <col min="7" max="7" width="14.1444444444444" style="10" customWidth="1"/>
    <col min="8" max="8" width="15.2888888888889" style="10" customWidth="1"/>
    <col min="9" max="9" width="18.5666666666667" style="10" customWidth="1"/>
    <col min="10" max="10" width="21" style="10" customWidth="1"/>
    <col min="11" max="12" width="13.8555555555556" style="10" customWidth="1"/>
    <col min="13" max="13" width="10.7111111111111" style="10" customWidth="1"/>
    <col min="14" max="15" width="8.42222222222222" style="10" customWidth="1"/>
    <col min="16" max="16" width="13" style="10" customWidth="1"/>
    <col min="17" max="17" width="43.1444444444444" style="10" customWidth="1"/>
    <col min="18" max="18" width="13.4222222222222" style="10" customWidth="1"/>
    <col min="19" max="16384" width="9.14444444444444" style="10"/>
  </cols>
  <sheetData>
    <row r="1" spans="1:18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ht="32.25" customHeight="1" spans="2:18">
      <c r="B2" s="12"/>
      <c r="C2" s="13" t="s">
        <v>0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54" t="s">
        <v>1</v>
      </c>
      <c r="R2" s="55">
        <f>COUNTA(M11:M60)</f>
        <v>0</v>
      </c>
    </row>
    <row r="3" spans="2:18">
      <c r="B3" s="12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54"/>
      <c r="R3" s="55"/>
    </row>
    <row r="4" spans="1:18">
      <c r="A4" s="14" t="s">
        <v>2</v>
      </c>
      <c r="B4" s="15"/>
      <c r="C4" s="14"/>
      <c r="E4" s="16" t="s">
        <v>3</v>
      </c>
      <c r="F4" s="17"/>
      <c r="Q4" s="21" t="s">
        <v>4</v>
      </c>
      <c r="R4" s="56">
        <f>COUNTIF(P11:P60,"победитель")</f>
        <v>0</v>
      </c>
    </row>
    <row r="5" spans="1:18">
      <c r="A5" s="14" t="s">
        <v>5</v>
      </c>
      <c r="B5" s="15"/>
      <c r="C5" s="14" t="s">
        <v>6</v>
      </c>
      <c r="E5" s="16" t="s">
        <v>7</v>
      </c>
      <c r="F5" s="17"/>
      <c r="Q5" s="21" t="s">
        <v>8</v>
      </c>
      <c r="R5" s="55">
        <f>COUNTIF(P11:P60,"призер")</f>
        <v>0</v>
      </c>
    </row>
    <row r="6" spans="1:18">
      <c r="A6" s="14" t="s">
        <v>9</v>
      </c>
      <c r="B6" s="15"/>
      <c r="C6" s="14" t="s">
        <v>10</v>
      </c>
      <c r="E6" s="17"/>
      <c r="F6" s="17"/>
      <c r="Q6" s="21" t="s">
        <v>11</v>
      </c>
      <c r="R6" s="55">
        <f>COUNTIF(P11:P60,"участник")</f>
        <v>0</v>
      </c>
    </row>
    <row r="7" spans="1:18">
      <c r="A7" s="14" t="s">
        <v>12</v>
      </c>
      <c r="B7" s="15"/>
      <c r="C7" s="14">
        <v>4</v>
      </c>
      <c r="E7" s="17"/>
      <c r="F7" s="17"/>
      <c r="P7" s="38"/>
      <c r="Q7" s="21" t="s">
        <v>13</v>
      </c>
      <c r="R7" s="57">
        <v>0.45</v>
      </c>
    </row>
    <row r="8" spans="1:18">
      <c r="A8" s="14" t="s">
        <v>14</v>
      </c>
      <c r="B8" s="15"/>
      <c r="C8" s="18"/>
      <c r="F8" s="17"/>
      <c r="M8" s="80"/>
      <c r="Q8" s="58" t="s">
        <v>15</v>
      </c>
      <c r="R8" s="57" t="e">
        <f>(R4+R5)/R2</f>
        <v>#DIV/0!</v>
      </c>
    </row>
    <row r="9" spans="3:18">
      <c r="C9" s="19" t="s">
        <v>16</v>
      </c>
      <c r="D9" s="19"/>
      <c r="E9" s="20"/>
      <c r="G9" s="21" t="s">
        <v>17</v>
      </c>
      <c r="H9" s="61">
        <f>E9/2</f>
        <v>0</v>
      </c>
      <c r="J9" s="39" t="s">
        <v>18</v>
      </c>
      <c r="K9" s="40">
        <f>MAX(M11:M60)</f>
        <v>0</v>
      </c>
      <c r="L9" s="41" t="e">
        <f>IF(K9*100/E9&gt;=50,"победитель","участник")</f>
        <v>#DIV/0!</v>
      </c>
      <c r="M9" s="80"/>
      <c r="P9" s="42" t="e">
        <f>R8-45%</f>
        <v>#DIV/0!</v>
      </c>
      <c r="Q9" s="21" t="s">
        <v>19</v>
      </c>
      <c r="R9" s="59" t="e">
        <f>IF((R2*P9)&gt;0,(R2*P9),0)</f>
        <v>#DIV/0!</v>
      </c>
    </row>
    <row r="10" ht="105" spans="1:21">
      <c r="A10" s="23" t="s">
        <v>20</v>
      </c>
      <c r="B10" s="24" t="s">
        <v>21</v>
      </c>
      <c r="C10" s="24" t="s">
        <v>22</v>
      </c>
      <c r="D10" s="24" t="s">
        <v>23</v>
      </c>
      <c r="E10" s="24" t="s">
        <v>24</v>
      </c>
      <c r="F10" s="24" t="s">
        <v>25</v>
      </c>
      <c r="G10" s="24" t="s">
        <v>26</v>
      </c>
      <c r="H10" s="25" t="s">
        <v>27</v>
      </c>
      <c r="I10" s="24" t="s">
        <v>28</v>
      </c>
      <c r="J10" s="24" t="s">
        <v>29</v>
      </c>
      <c r="K10" s="24" t="s">
        <v>30</v>
      </c>
      <c r="L10" s="43" t="s">
        <v>31</v>
      </c>
      <c r="M10" s="24" t="s">
        <v>32</v>
      </c>
      <c r="N10" s="24" t="s">
        <v>33</v>
      </c>
      <c r="O10" s="24" t="s">
        <v>34</v>
      </c>
      <c r="P10" s="24" t="s">
        <v>35</v>
      </c>
      <c r="Q10" s="24" t="s">
        <v>36</v>
      </c>
      <c r="R10" s="24" t="s">
        <v>37</v>
      </c>
      <c r="S10" s="60"/>
      <c r="T10" s="60"/>
      <c r="U10" s="60"/>
    </row>
    <row r="11" s="9" customFormat="1" ht="12.95" customHeight="1" spans="1:18">
      <c r="A11" s="23">
        <v>1</v>
      </c>
      <c r="B11" s="26" t="s">
        <v>6</v>
      </c>
      <c r="C11" s="27"/>
      <c r="D11" s="27"/>
      <c r="E11" s="27"/>
      <c r="F11" s="33"/>
      <c r="G11" s="30"/>
      <c r="H11" s="30"/>
      <c r="I11" s="45"/>
      <c r="J11" s="45"/>
      <c r="K11" s="44"/>
      <c r="L11" s="52"/>
      <c r="M11" s="47"/>
      <c r="N11" s="48" t="str">
        <f t="shared" ref="N11:N60" si="0">IF(M11="","",M11/$E$9)</f>
        <v/>
      </c>
      <c r="O11" s="48" t="str">
        <f t="shared" ref="O11:O60" si="1">IF(M11="","",M11/$K$9)</f>
        <v/>
      </c>
      <c r="P11" s="49" t="str">
        <f>IF(M11="","",IF($K$9=M11,$L$9,IF(M11&gt;=$H$9,"призер","участник")))</f>
        <v/>
      </c>
      <c r="Q11" s="45"/>
      <c r="R11" s="53"/>
    </row>
    <row r="12" s="9" customFormat="1" ht="12.95" customHeight="1" spans="1:18">
      <c r="A12" s="23">
        <v>2</v>
      </c>
      <c r="B12" s="26" t="s">
        <v>6</v>
      </c>
      <c r="C12" s="27"/>
      <c r="D12" s="27"/>
      <c r="E12" s="27"/>
      <c r="F12" s="33"/>
      <c r="G12" s="30"/>
      <c r="H12" s="30"/>
      <c r="I12" s="45"/>
      <c r="J12" s="45"/>
      <c r="K12" s="44"/>
      <c r="L12" s="52"/>
      <c r="M12" s="47"/>
      <c r="N12" s="48" t="str">
        <f t="shared" si="0"/>
        <v/>
      </c>
      <c r="O12" s="48" t="str">
        <f t="shared" si="1"/>
        <v/>
      </c>
      <c r="P12" s="49" t="str">
        <f t="shared" ref="P12:P60" si="2">IF(M12="","",IF($K$9=M12,$L$9,IF(M12&gt;=$H$9,"призер","участник")))</f>
        <v/>
      </c>
      <c r="Q12" s="45"/>
      <c r="R12" s="53"/>
    </row>
    <row r="13" spans="1:18">
      <c r="A13" s="23">
        <v>3</v>
      </c>
      <c r="B13" s="26" t="s">
        <v>6</v>
      </c>
      <c r="C13" s="27"/>
      <c r="D13" s="27"/>
      <c r="E13" s="27"/>
      <c r="F13" s="32"/>
      <c r="G13" s="30"/>
      <c r="H13" s="30"/>
      <c r="I13" s="84"/>
      <c r="J13" s="84"/>
      <c r="K13" s="50"/>
      <c r="L13" s="52"/>
      <c r="M13" s="47"/>
      <c r="N13" s="48" t="str">
        <f t="shared" si="0"/>
        <v/>
      </c>
      <c r="O13" s="48" t="str">
        <f t="shared" si="1"/>
        <v/>
      </c>
      <c r="P13" s="49" t="str">
        <f t="shared" si="2"/>
        <v/>
      </c>
      <c r="Q13" s="45"/>
      <c r="R13" s="53"/>
    </row>
    <row r="14" spans="1:18">
      <c r="A14" s="23">
        <v>4</v>
      </c>
      <c r="B14" s="26" t="s">
        <v>6</v>
      </c>
      <c r="C14" s="27"/>
      <c r="D14" s="27"/>
      <c r="E14" s="27"/>
      <c r="F14" s="33"/>
      <c r="G14" s="30"/>
      <c r="H14" s="30"/>
      <c r="I14" s="45"/>
      <c r="J14" s="45"/>
      <c r="K14" s="44"/>
      <c r="L14" s="52"/>
      <c r="M14" s="47"/>
      <c r="N14" s="48" t="str">
        <f t="shared" si="0"/>
        <v/>
      </c>
      <c r="O14" s="48" t="str">
        <f t="shared" si="1"/>
        <v/>
      </c>
      <c r="P14" s="49" t="str">
        <f t="shared" si="2"/>
        <v/>
      </c>
      <c r="Q14" s="45"/>
      <c r="R14" s="53"/>
    </row>
    <row r="15" spans="1:18">
      <c r="A15" s="23">
        <v>5</v>
      </c>
      <c r="B15" s="26" t="s">
        <v>6</v>
      </c>
      <c r="C15" s="27"/>
      <c r="D15" s="27"/>
      <c r="E15" s="27"/>
      <c r="F15" s="33"/>
      <c r="G15" s="30"/>
      <c r="H15" s="30"/>
      <c r="I15" s="45"/>
      <c r="J15" s="45"/>
      <c r="K15" s="44"/>
      <c r="L15" s="52"/>
      <c r="M15" s="47"/>
      <c r="N15" s="48" t="str">
        <f t="shared" si="0"/>
        <v/>
      </c>
      <c r="O15" s="48" t="str">
        <f t="shared" si="1"/>
        <v/>
      </c>
      <c r="P15" s="49" t="str">
        <f t="shared" si="2"/>
        <v/>
      </c>
      <c r="Q15" s="45"/>
      <c r="R15" s="53"/>
    </row>
    <row r="16" spans="1:18">
      <c r="A16" s="23">
        <v>6</v>
      </c>
      <c r="B16" s="26" t="s">
        <v>6</v>
      </c>
      <c r="C16" s="27"/>
      <c r="D16" s="27"/>
      <c r="E16" s="27"/>
      <c r="F16" s="33"/>
      <c r="G16" s="30"/>
      <c r="H16" s="30"/>
      <c r="I16" s="45"/>
      <c r="J16" s="45"/>
      <c r="K16" s="44"/>
      <c r="L16" s="52"/>
      <c r="M16" s="47"/>
      <c r="N16" s="48" t="str">
        <f t="shared" si="0"/>
        <v/>
      </c>
      <c r="O16" s="48" t="str">
        <f t="shared" si="1"/>
        <v/>
      </c>
      <c r="P16" s="49" t="str">
        <f t="shared" si="2"/>
        <v/>
      </c>
      <c r="Q16" s="45"/>
      <c r="R16" s="53"/>
    </row>
    <row r="17" spans="1:18">
      <c r="A17" s="23">
        <v>7</v>
      </c>
      <c r="B17" s="26" t="s">
        <v>6</v>
      </c>
      <c r="C17" s="27"/>
      <c r="D17" s="27"/>
      <c r="E17" s="27"/>
      <c r="F17" s="33"/>
      <c r="G17" s="30"/>
      <c r="H17" s="30"/>
      <c r="I17" s="45"/>
      <c r="J17" s="45"/>
      <c r="K17" s="44"/>
      <c r="L17" s="52"/>
      <c r="M17" s="47"/>
      <c r="N17" s="48" t="str">
        <f t="shared" si="0"/>
        <v/>
      </c>
      <c r="O17" s="48" t="str">
        <f t="shared" si="1"/>
        <v/>
      </c>
      <c r="P17" s="49" t="str">
        <f t="shared" si="2"/>
        <v/>
      </c>
      <c r="Q17" s="45"/>
      <c r="R17" s="53"/>
    </row>
    <row r="18" spans="1:18">
      <c r="A18" s="23">
        <v>8</v>
      </c>
      <c r="B18" s="26" t="s">
        <v>6</v>
      </c>
      <c r="C18" s="27"/>
      <c r="D18" s="27"/>
      <c r="E18" s="27"/>
      <c r="F18" s="33"/>
      <c r="G18" s="30"/>
      <c r="H18" s="30"/>
      <c r="I18" s="45"/>
      <c r="J18" s="45"/>
      <c r="K18" s="44"/>
      <c r="L18" s="52"/>
      <c r="M18" s="47"/>
      <c r="N18" s="48" t="str">
        <f t="shared" si="0"/>
        <v/>
      </c>
      <c r="O18" s="48" t="str">
        <f t="shared" si="1"/>
        <v/>
      </c>
      <c r="P18" s="49" t="str">
        <f t="shared" si="2"/>
        <v/>
      </c>
      <c r="Q18" s="45"/>
      <c r="R18" s="53"/>
    </row>
    <row r="19" spans="1:18">
      <c r="A19" s="23">
        <v>9</v>
      </c>
      <c r="B19" s="26" t="s">
        <v>6</v>
      </c>
      <c r="C19" s="27"/>
      <c r="D19" s="27"/>
      <c r="E19" s="27"/>
      <c r="F19" s="33"/>
      <c r="G19" s="30"/>
      <c r="H19" s="30"/>
      <c r="I19" s="45"/>
      <c r="J19" s="45"/>
      <c r="K19" s="44"/>
      <c r="L19" s="52"/>
      <c r="M19" s="47"/>
      <c r="N19" s="48" t="str">
        <f t="shared" si="0"/>
        <v/>
      </c>
      <c r="O19" s="48" t="str">
        <f t="shared" si="1"/>
        <v/>
      </c>
      <c r="P19" s="49" t="str">
        <f t="shared" si="2"/>
        <v/>
      </c>
      <c r="Q19" s="45"/>
      <c r="R19" s="53"/>
    </row>
    <row r="20" spans="1:18">
      <c r="A20" s="23">
        <v>10</v>
      </c>
      <c r="B20" s="26" t="s">
        <v>6</v>
      </c>
      <c r="C20" s="27"/>
      <c r="D20" s="27"/>
      <c r="E20" s="27"/>
      <c r="F20" s="33"/>
      <c r="G20" s="30"/>
      <c r="H20" s="30"/>
      <c r="I20" s="45"/>
      <c r="J20" s="45"/>
      <c r="K20" s="44"/>
      <c r="L20" s="52"/>
      <c r="M20" s="47"/>
      <c r="N20" s="48" t="str">
        <f t="shared" si="0"/>
        <v/>
      </c>
      <c r="O20" s="48" t="str">
        <f t="shared" si="1"/>
        <v/>
      </c>
      <c r="P20" s="49" t="str">
        <f t="shared" si="2"/>
        <v/>
      </c>
      <c r="Q20" s="45"/>
      <c r="R20" s="53"/>
    </row>
    <row r="21" spans="1:18">
      <c r="A21" s="23">
        <v>11</v>
      </c>
      <c r="B21" s="26" t="s">
        <v>6</v>
      </c>
      <c r="C21" s="27"/>
      <c r="D21" s="27"/>
      <c r="E21" s="27"/>
      <c r="F21" s="33"/>
      <c r="G21" s="30"/>
      <c r="H21" s="30"/>
      <c r="I21" s="45"/>
      <c r="J21" s="45"/>
      <c r="K21" s="44"/>
      <c r="L21" s="52"/>
      <c r="M21" s="47"/>
      <c r="N21" s="48" t="str">
        <f t="shared" si="0"/>
        <v/>
      </c>
      <c r="O21" s="48" t="str">
        <f t="shared" si="1"/>
        <v/>
      </c>
      <c r="P21" s="49" t="str">
        <f t="shared" si="2"/>
        <v/>
      </c>
      <c r="Q21" s="45"/>
      <c r="R21" s="53"/>
    </row>
    <row r="22" spans="1:18">
      <c r="A22" s="23">
        <v>12</v>
      </c>
      <c r="B22" s="26" t="s">
        <v>6</v>
      </c>
      <c r="C22" s="27"/>
      <c r="D22" s="27"/>
      <c r="E22" s="27"/>
      <c r="F22" s="33"/>
      <c r="G22" s="30"/>
      <c r="H22" s="30"/>
      <c r="I22" s="45"/>
      <c r="J22" s="45"/>
      <c r="K22" s="44"/>
      <c r="L22" s="52"/>
      <c r="M22" s="47"/>
      <c r="N22" s="48" t="str">
        <f t="shared" si="0"/>
        <v/>
      </c>
      <c r="O22" s="48" t="str">
        <f t="shared" si="1"/>
        <v/>
      </c>
      <c r="P22" s="49" t="str">
        <f t="shared" si="2"/>
        <v/>
      </c>
      <c r="Q22" s="45"/>
      <c r="R22" s="53"/>
    </row>
    <row r="23" spans="1:18">
      <c r="A23" s="23">
        <v>13</v>
      </c>
      <c r="B23" s="26" t="s">
        <v>6</v>
      </c>
      <c r="C23" s="27"/>
      <c r="D23" s="27"/>
      <c r="E23" s="27"/>
      <c r="F23" s="33"/>
      <c r="G23" s="30"/>
      <c r="H23" s="30"/>
      <c r="I23" s="45"/>
      <c r="J23" s="45"/>
      <c r="K23" s="44"/>
      <c r="L23" s="52"/>
      <c r="M23" s="47"/>
      <c r="N23" s="48" t="str">
        <f t="shared" si="0"/>
        <v/>
      </c>
      <c r="O23" s="48" t="str">
        <f t="shared" si="1"/>
        <v/>
      </c>
      <c r="P23" s="49" t="str">
        <f t="shared" si="2"/>
        <v/>
      </c>
      <c r="Q23" s="45"/>
      <c r="R23" s="53"/>
    </row>
    <row r="24" spans="1:18">
      <c r="A24" s="23">
        <v>14</v>
      </c>
      <c r="B24" s="26" t="s">
        <v>6</v>
      </c>
      <c r="C24" s="27"/>
      <c r="D24" s="27"/>
      <c r="E24" s="27"/>
      <c r="F24" s="33"/>
      <c r="G24" s="30"/>
      <c r="H24" s="30"/>
      <c r="I24" s="45"/>
      <c r="J24" s="45"/>
      <c r="K24" s="44"/>
      <c r="L24" s="52"/>
      <c r="M24" s="47"/>
      <c r="N24" s="48" t="str">
        <f t="shared" si="0"/>
        <v/>
      </c>
      <c r="O24" s="48" t="str">
        <f t="shared" si="1"/>
        <v/>
      </c>
      <c r="P24" s="49" t="str">
        <f t="shared" si="2"/>
        <v/>
      </c>
      <c r="Q24" s="45"/>
      <c r="R24" s="53"/>
    </row>
    <row r="25" spans="1:18">
      <c r="A25" s="23">
        <v>15</v>
      </c>
      <c r="B25" s="26" t="s">
        <v>6</v>
      </c>
      <c r="C25" s="27"/>
      <c r="D25" s="27"/>
      <c r="E25" s="27"/>
      <c r="F25" s="33"/>
      <c r="G25" s="30"/>
      <c r="H25" s="30"/>
      <c r="I25" s="45"/>
      <c r="J25" s="45"/>
      <c r="K25" s="44"/>
      <c r="L25" s="52"/>
      <c r="M25" s="47"/>
      <c r="N25" s="48" t="str">
        <f t="shared" si="0"/>
        <v/>
      </c>
      <c r="O25" s="48" t="str">
        <f t="shared" si="1"/>
        <v/>
      </c>
      <c r="P25" s="49" t="str">
        <f t="shared" si="2"/>
        <v/>
      </c>
      <c r="Q25" s="45"/>
      <c r="R25" s="53"/>
    </row>
    <row r="26" spans="1:18">
      <c r="A26" s="23">
        <v>16</v>
      </c>
      <c r="B26" s="26" t="s">
        <v>6</v>
      </c>
      <c r="C26" s="27"/>
      <c r="D26" s="27"/>
      <c r="E26" s="27"/>
      <c r="F26" s="33"/>
      <c r="G26" s="30"/>
      <c r="H26" s="30"/>
      <c r="I26" s="45"/>
      <c r="J26" s="45"/>
      <c r="K26" s="44"/>
      <c r="L26" s="52"/>
      <c r="M26" s="47"/>
      <c r="N26" s="48" t="str">
        <f t="shared" si="0"/>
        <v/>
      </c>
      <c r="O26" s="48" t="str">
        <f t="shared" si="1"/>
        <v/>
      </c>
      <c r="P26" s="49" t="str">
        <f t="shared" si="2"/>
        <v/>
      </c>
      <c r="Q26" s="45"/>
      <c r="R26" s="53"/>
    </row>
    <row r="27" spans="1:18">
      <c r="A27" s="23">
        <v>17</v>
      </c>
      <c r="B27" s="26" t="s">
        <v>6</v>
      </c>
      <c r="C27" s="27"/>
      <c r="D27" s="27"/>
      <c r="E27" s="27"/>
      <c r="F27" s="33"/>
      <c r="G27" s="30"/>
      <c r="H27" s="30"/>
      <c r="I27" s="45"/>
      <c r="J27" s="45"/>
      <c r="K27" s="44"/>
      <c r="L27" s="52"/>
      <c r="M27" s="47"/>
      <c r="N27" s="48" t="str">
        <f t="shared" si="0"/>
        <v/>
      </c>
      <c r="O27" s="48" t="str">
        <f t="shared" si="1"/>
        <v/>
      </c>
      <c r="P27" s="49" t="str">
        <f t="shared" si="2"/>
        <v/>
      </c>
      <c r="Q27" s="45"/>
      <c r="R27" s="53"/>
    </row>
    <row r="28" spans="1:18">
      <c r="A28" s="23">
        <v>18</v>
      </c>
      <c r="B28" s="26" t="s">
        <v>6</v>
      </c>
      <c r="C28" s="27"/>
      <c r="D28" s="27"/>
      <c r="E28" s="27"/>
      <c r="F28" s="33"/>
      <c r="G28" s="30"/>
      <c r="H28" s="30"/>
      <c r="I28" s="45"/>
      <c r="J28" s="45"/>
      <c r="K28" s="44"/>
      <c r="L28" s="52"/>
      <c r="M28" s="47"/>
      <c r="N28" s="48" t="str">
        <f t="shared" si="0"/>
        <v/>
      </c>
      <c r="O28" s="48" t="str">
        <f t="shared" si="1"/>
        <v/>
      </c>
      <c r="P28" s="49" t="str">
        <f t="shared" si="2"/>
        <v/>
      </c>
      <c r="Q28" s="45"/>
      <c r="R28" s="53"/>
    </row>
    <row r="29" spans="1:18">
      <c r="A29" s="23">
        <v>19</v>
      </c>
      <c r="B29" s="26" t="s">
        <v>6</v>
      </c>
      <c r="C29" s="27"/>
      <c r="D29" s="27"/>
      <c r="E29" s="27"/>
      <c r="F29" s="33"/>
      <c r="G29" s="30"/>
      <c r="H29" s="30"/>
      <c r="I29" s="45"/>
      <c r="J29" s="45"/>
      <c r="K29" s="44"/>
      <c r="L29" s="52"/>
      <c r="M29" s="47"/>
      <c r="N29" s="48" t="str">
        <f t="shared" si="0"/>
        <v/>
      </c>
      <c r="O29" s="48" t="str">
        <f t="shared" si="1"/>
        <v/>
      </c>
      <c r="P29" s="49" t="str">
        <f t="shared" si="2"/>
        <v/>
      </c>
      <c r="Q29" s="45"/>
      <c r="R29" s="53"/>
    </row>
    <row r="30" spans="1:18">
      <c r="A30" s="23">
        <v>20</v>
      </c>
      <c r="B30" s="26" t="s">
        <v>6</v>
      </c>
      <c r="C30" s="27"/>
      <c r="D30" s="27"/>
      <c r="E30" s="27"/>
      <c r="F30" s="33"/>
      <c r="G30" s="30"/>
      <c r="H30" s="30"/>
      <c r="I30" s="45"/>
      <c r="J30" s="45"/>
      <c r="K30" s="44"/>
      <c r="L30" s="52"/>
      <c r="M30" s="47"/>
      <c r="N30" s="48" t="str">
        <f t="shared" si="0"/>
        <v/>
      </c>
      <c r="O30" s="48" t="str">
        <f t="shared" si="1"/>
        <v/>
      </c>
      <c r="P30" s="49" t="str">
        <f t="shared" si="2"/>
        <v/>
      </c>
      <c r="Q30" s="45"/>
      <c r="R30" s="53"/>
    </row>
    <row r="31" spans="1:18">
      <c r="A31" s="23">
        <v>21</v>
      </c>
      <c r="B31" s="26" t="s">
        <v>6</v>
      </c>
      <c r="C31" s="27"/>
      <c r="D31" s="27"/>
      <c r="E31" s="27"/>
      <c r="F31" s="33"/>
      <c r="G31" s="30"/>
      <c r="H31" s="30"/>
      <c r="I31" s="45"/>
      <c r="J31" s="45"/>
      <c r="K31" s="44"/>
      <c r="L31" s="52"/>
      <c r="M31" s="47"/>
      <c r="N31" s="48" t="str">
        <f t="shared" si="0"/>
        <v/>
      </c>
      <c r="O31" s="48" t="str">
        <f t="shared" si="1"/>
        <v/>
      </c>
      <c r="P31" s="49" t="str">
        <f t="shared" si="2"/>
        <v/>
      </c>
      <c r="Q31" s="45"/>
      <c r="R31" s="53"/>
    </row>
    <row r="32" spans="1:18">
      <c r="A32" s="23">
        <v>22</v>
      </c>
      <c r="B32" s="26" t="s">
        <v>6</v>
      </c>
      <c r="C32" s="27"/>
      <c r="D32" s="27"/>
      <c r="E32" s="27"/>
      <c r="F32" s="33"/>
      <c r="G32" s="30"/>
      <c r="H32" s="30"/>
      <c r="I32" s="45"/>
      <c r="J32" s="45"/>
      <c r="K32" s="44"/>
      <c r="L32" s="52"/>
      <c r="M32" s="47"/>
      <c r="N32" s="48" t="str">
        <f t="shared" si="0"/>
        <v/>
      </c>
      <c r="O32" s="48" t="str">
        <f t="shared" si="1"/>
        <v/>
      </c>
      <c r="P32" s="49" t="str">
        <f t="shared" si="2"/>
        <v/>
      </c>
      <c r="Q32" s="45"/>
      <c r="R32" s="53"/>
    </row>
    <row r="33" spans="1:18">
      <c r="A33" s="23">
        <v>23</v>
      </c>
      <c r="B33" s="26" t="s">
        <v>6</v>
      </c>
      <c r="C33" s="27"/>
      <c r="D33" s="27"/>
      <c r="E33" s="27"/>
      <c r="F33" s="33"/>
      <c r="G33" s="30"/>
      <c r="H33" s="30"/>
      <c r="I33" s="45"/>
      <c r="J33" s="45"/>
      <c r="K33" s="44"/>
      <c r="L33" s="52"/>
      <c r="M33" s="47"/>
      <c r="N33" s="48" t="str">
        <f t="shared" si="0"/>
        <v/>
      </c>
      <c r="O33" s="48" t="str">
        <f t="shared" si="1"/>
        <v/>
      </c>
      <c r="P33" s="49" t="str">
        <f t="shared" si="2"/>
        <v/>
      </c>
      <c r="Q33" s="45"/>
      <c r="R33" s="53"/>
    </row>
    <row r="34" spans="1:18">
      <c r="A34" s="23">
        <v>24</v>
      </c>
      <c r="B34" s="26" t="s">
        <v>6</v>
      </c>
      <c r="C34" s="27"/>
      <c r="D34" s="27"/>
      <c r="E34" s="27"/>
      <c r="F34" s="33"/>
      <c r="G34" s="30"/>
      <c r="H34" s="30"/>
      <c r="I34" s="45"/>
      <c r="J34" s="45"/>
      <c r="K34" s="44"/>
      <c r="L34" s="52"/>
      <c r="M34" s="47"/>
      <c r="N34" s="48" t="str">
        <f t="shared" si="0"/>
        <v/>
      </c>
      <c r="O34" s="48" t="str">
        <f t="shared" si="1"/>
        <v/>
      </c>
      <c r="P34" s="49" t="str">
        <f t="shared" si="2"/>
        <v/>
      </c>
      <c r="Q34" s="45"/>
      <c r="R34" s="53"/>
    </row>
    <row r="35" spans="1:18">
      <c r="A35" s="23">
        <v>25</v>
      </c>
      <c r="B35" s="26" t="s">
        <v>6</v>
      </c>
      <c r="C35" s="27"/>
      <c r="D35" s="27"/>
      <c r="E35" s="27"/>
      <c r="F35" s="33"/>
      <c r="G35" s="30"/>
      <c r="H35" s="30"/>
      <c r="I35" s="45"/>
      <c r="J35" s="45"/>
      <c r="K35" s="44"/>
      <c r="L35" s="52"/>
      <c r="M35" s="47"/>
      <c r="N35" s="48" t="str">
        <f t="shared" si="0"/>
        <v/>
      </c>
      <c r="O35" s="48" t="str">
        <f t="shared" si="1"/>
        <v/>
      </c>
      <c r="P35" s="49" t="str">
        <f t="shared" si="2"/>
        <v/>
      </c>
      <c r="Q35" s="45"/>
      <c r="R35" s="53"/>
    </row>
    <row r="36" spans="1:18">
      <c r="A36" s="23">
        <v>26</v>
      </c>
      <c r="B36" s="26" t="s">
        <v>6</v>
      </c>
      <c r="C36" s="27"/>
      <c r="D36" s="27"/>
      <c r="E36" s="27"/>
      <c r="F36" s="33"/>
      <c r="G36" s="30"/>
      <c r="H36" s="30"/>
      <c r="I36" s="45"/>
      <c r="J36" s="45"/>
      <c r="K36" s="44"/>
      <c r="L36" s="52"/>
      <c r="M36" s="47"/>
      <c r="N36" s="48" t="str">
        <f t="shared" si="0"/>
        <v/>
      </c>
      <c r="O36" s="48" t="str">
        <f t="shared" si="1"/>
        <v/>
      </c>
      <c r="P36" s="49" t="str">
        <f t="shared" si="2"/>
        <v/>
      </c>
      <c r="Q36" s="45"/>
      <c r="R36" s="53"/>
    </row>
    <row r="37" spans="1:18">
      <c r="A37" s="23">
        <v>27</v>
      </c>
      <c r="B37" s="26" t="s">
        <v>6</v>
      </c>
      <c r="C37" s="34"/>
      <c r="D37" s="34"/>
      <c r="E37" s="34"/>
      <c r="F37" s="35"/>
      <c r="G37" s="30"/>
      <c r="H37" s="30"/>
      <c r="I37" s="53"/>
      <c r="J37" s="53"/>
      <c r="K37" s="44"/>
      <c r="L37" s="52"/>
      <c r="M37" s="47"/>
      <c r="N37" s="48" t="str">
        <f t="shared" si="0"/>
        <v/>
      </c>
      <c r="O37" s="48" t="str">
        <f t="shared" si="1"/>
        <v/>
      </c>
      <c r="P37" s="49" t="str">
        <f t="shared" si="2"/>
        <v/>
      </c>
      <c r="Q37" s="45"/>
      <c r="R37" s="53"/>
    </row>
    <row r="38" spans="1:18">
      <c r="A38" s="23">
        <v>28</v>
      </c>
      <c r="B38" s="26" t="s">
        <v>6</v>
      </c>
      <c r="C38" s="27"/>
      <c r="D38" s="27"/>
      <c r="E38" s="27"/>
      <c r="F38" s="33"/>
      <c r="G38" s="30"/>
      <c r="H38" s="30"/>
      <c r="I38" s="45"/>
      <c r="J38" s="45"/>
      <c r="K38" s="44"/>
      <c r="L38" s="52"/>
      <c r="M38" s="47"/>
      <c r="N38" s="48" t="str">
        <f t="shared" si="0"/>
        <v/>
      </c>
      <c r="O38" s="48" t="str">
        <f t="shared" si="1"/>
        <v/>
      </c>
      <c r="P38" s="49" t="str">
        <f t="shared" si="2"/>
        <v/>
      </c>
      <c r="Q38" s="45"/>
      <c r="R38" s="53"/>
    </row>
    <row r="39" spans="1:18">
      <c r="A39" s="23">
        <v>29</v>
      </c>
      <c r="B39" s="26" t="s">
        <v>6</v>
      </c>
      <c r="C39" s="27"/>
      <c r="D39" s="27"/>
      <c r="E39" s="27"/>
      <c r="F39" s="33"/>
      <c r="G39" s="30"/>
      <c r="H39" s="30"/>
      <c r="I39" s="45"/>
      <c r="J39" s="45"/>
      <c r="K39" s="44"/>
      <c r="L39" s="52"/>
      <c r="M39" s="47"/>
      <c r="N39" s="48" t="str">
        <f t="shared" si="0"/>
        <v/>
      </c>
      <c r="O39" s="48" t="str">
        <f t="shared" si="1"/>
        <v/>
      </c>
      <c r="P39" s="49" t="str">
        <f t="shared" si="2"/>
        <v/>
      </c>
      <c r="Q39" s="45"/>
      <c r="R39" s="53"/>
    </row>
    <row r="40" spans="1:18">
      <c r="A40" s="23">
        <v>30</v>
      </c>
      <c r="B40" s="26" t="s">
        <v>6</v>
      </c>
      <c r="C40" s="27"/>
      <c r="D40" s="27"/>
      <c r="E40" s="27"/>
      <c r="F40" s="33"/>
      <c r="G40" s="30"/>
      <c r="H40" s="30"/>
      <c r="I40" s="45"/>
      <c r="J40" s="45"/>
      <c r="K40" s="44"/>
      <c r="L40" s="52"/>
      <c r="M40" s="47"/>
      <c r="N40" s="48" t="str">
        <f t="shared" si="0"/>
        <v/>
      </c>
      <c r="O40" s="48" t="str">
        <f t="shared" si="1"/>
        <v/>
      </c>
      <c r="P40" s="49" t="str">
        <f t="shared" si="2"/>
        <v/>
      </c>
      <c r="Q40" s="45"/>
      <c r="R40" s="53"/>
    </row>
    <row r="41" spans="1:18">
      <c r="A41" s="23">
        <v>31</v>
      </c>
      <c r="B41" s="26" t="s">
        <v>6</v>
      </c>
      <c r="C41" s="27"/>
      <c r="D41" s="27"/>
      <c r="E41" s="27"/>
      <c r="F41" s="33"/>
      <c r="G41" s="30"/>
      <c r="H41" s="30"/>
      <c r="I41" s="45"/>
      <c r="J41" s="45"/>
      <c r="K41" s="44"/>
      <c r="L41" s="52"/>
      <c r="M41" s="47"/>
      <c r="N41" s="48" t="str">
        <f t="shared" si="0"/>
        <v/>
      </c>
      <c r="O41" s="48" t="str">
        <f t="shared" si="1"/>
        <v/>
      </c>
      <c r="P41" s="49" t="str">
        <f t="shared" si="2"/>
        <v/>
      </c>
      <c r="Q41" s="45"/>
      <c r="R41" s="53"/>
    </row>
    <row r="42" spans="1:18">
      <c r="A42" s="23">
        <v>32</v>
      </c>
      <c r="B42" s="26" t="s">
        <v>6</v>
      </c>
      <c r="C42" s="27"/>
      <c r="D42" s="27"/>
      <c r="E42" s="27"/>
      <c r="F42" s="33"/>
      <c r="G42" s="30"/>
      <c r="H42" s="30"/>
      <c r="I42" s="45"/>
      <c r="J42" s="45"/>
      <c r="K42" s="44"/>
      <c r="L42" s="52"/>
      <c r="M42" s="47"/>
      <c r="N42" s="48" t="str">
        <f t="shared" si="0"/>
        <v/>
      </c>
      <c r="O42" s="48" t="str">
        <f t="shared" si="1"/>
        <v/>
      </c>
      <c r="P42" s="49" t="str">
        <f t="shared" si="2"/>
        <v/>
      </c>
      <c r="Q42" s="45"/>
      <c r="R42" s="53"/>
    </row>
    <row r="43" spans="1:18">
      <c r="A43" s="23">
        <v>33</v>
      </c>
      <c r="B43" s="26" t="s">
        <v>6</v>
      </c>
      <c r="C43" s="27"/>
      <c r="D43" s="27"/>
      <c r="E43" s="27"/>
      <c r="F43" s="33"/>
      <c r="G43" s="36"/>
      <c r="H43" s="36"/>
      <c r="I43" s="45"/>
      <c r="J43" s="45"/>
      <c r="K43" s="44"/>
      <c r="L43" s="52"/>
      <c r="M43" s="47"/>
      <c r="N43" s="48" t="str">
        <f t="shared" si="0"/>
        <v/>
      </c>
      <c r="O43" s="48" t="str">
        <f t="shared" si="1"/>
        <v/>
      </c>
      <c r="P43" s="49" t="str">
        <f t="shared" si="2"/>
        <v/>
      </c>
      <c r="Q43" s="45"/>
      <c r="R43" s="53"/>
    </row>
    <row r="44" spans="1:18">
      <c r="A44" s="23">
        <v>34</v>
      </c>
      <c r="B44" s="26" t="s">
        <v>6</v>
      </c>
      <c r="C44" s="27"/>
      <c r="D44" s="27"/>
      <c r="E44" s="27"/>
      <c r="F44" s="33"/>
      <c r="G44" s="30"/>
      <c r="H44" s="30"/>
      <c r="I44" s="45"/>
      <c r="J44" s="45"/>
      <c r="K44" s="44"/>
      <c r="L44" s="52"/>
      <c r="M44" s="47"/>
      <c r="N44" s="48" t="str">
        <f t="shared" si="0"/>
        <v/>
      </c>
      <c r="O44" s="48" t="str">
        <f t="shared" si="1"/>
        <v/>
      </c>
      <c r="P44" s="49" t="str">
        <f t="shared" si="2"/>
        <v/>
      </c>
      <c r="Q44" s="45"/>
      <c r="R44" s="53"/>
    </row>
    <row r="45" spans="1:18">
      <c r="A45" s="23">
        <v>35</v>
      </c>
      <c r="B45" s="26" t="s">
        <v>6</v>
      </c>
      <c r="C45" s="27"/>
      <c r="D45" s="27"/>
      <c r="E45" s="27"/>
      <c r="F45" s="33"/>
      <c r="G45" s="36"/>
      <c r="H45" s="36"/>
      <c r="I45" s="45"/>
      <c r="J45" s="45"/>
      <c r="K45" s="44"/>
      <c r="L45" s="52"/>
      <c r="M45" s="47"/>
      <c r="N45" s="48" t="str">
        <f t="shared" si="0"/>
        <v/>
      </c>
      <c r="O45" s="48" t="str">
        <f t="shared" si="1"/>
        <v/>
      </c>
      <c r="P45" s="49" t="str">
        <f t="shared" si="2"/>
        <v/>
      </c>
      <c r="Q45" s="45"/>
      <c r="R45" s="53"/>
    </row>
    <row r="46" spans="1:18">
      <c r="A46" s="23">
        <v>36</v>
      </c>
      <c r="B46" s="26" t="s">
        <v>6</v>
      </c>
      <c r="C46" s="27"/>
      <c r="D46" s="27"/>
      <c r="E46" s="27"/>
      <c r="F46" s="33"/>
      <c r="G46" s="30"/>
      <c r="H46" s="30"/>
      <c r="I46" s="45"/>
      <c r="J46" s="45"/>
      <c r="K46" s="44"/>
      <c r="L46" s="52"/>
      <c r="M46" s="47"/>
      <c r="N46" s="48" t="str">
        <f t="shared" si="0"/>
        <v/>
      </c>
      <c r="O46" s="48" t="str">
        <f t="shared" si="1"/>
        <v/>
      </c>
      <c r="P46" s="49" t="str">
        <f t="shared" si="2"/>
        <v/>
      </c>
      <c r="Q46" s="45"/>
      <c r="R46" s="53"/>
    </row>
    <row r="47" spans="1:18">
      <c r="A47" s="23">
        <v>37</v>
      </c>
      <c r="B47" s="26" t="s">
        <v>6</v>
      </c>
      <c r="C47" s="27"/>
      <c r="D47" s="27"/>
      <c r="E47" s="27"/>
      <c r="F47" s="33"/>
      <c r="G47" s="36"/>
      <c r="H47" s="36"/>
      <c r="I47" s="45"/>
      <c r="J47" s="45"/>
      <c r="K47" s="44"/>
      <c r="L47" s="52"/>
      <c r="M47" s="47"/>
      <c r="N47" s="48" t="str">
        <f t="shared" si="0"/>
        <v/>
      </c>
      <c r="O47" s="48" t="str">
        <f t="shared" si="1"/>
        <v/>
      </c>
      <c r="P47" s="49" t="str">
        <f t="shared" si="2"/>
        <v/>
      </c>
      <c r="Q47" s="45"/>
      <c r="R47" s="53"/>
    </row>
    <row r="48" spans="1:18">
      <c r="A48" s="23">
        <v>38</v>
      </c>
      <c r="B48" s="26" t="s">
        <v>6</v>
      </c>
      <c r="C48" s="27"/>
      <c r="D48" s="27"/>
      <c r="E48" s="27"/>
      <c r="F48" s="33"/>
      <c r="G48" s="30"/>
      <c r="H48" s="30"/>
      <c r="I48" s="45"/>
      <c r="J48" s="45"/>
      <c r="K48" s="44"/>
      <c r="L48" s="52"/>
      <c r="M48" s="47"/>
      <c r="N48" s="48" t="str">
        <f t="shared" si="0"/>
        <v/>
      </c>
      <c r="O48" s="48" t="str">
        <f t="shared" si="1"/>
        <v/>
      </c>
      <c r="P48" s="49" t="str">
        <f t="shared" si="2"/>
        <v/>
      </c>
      <c r="Q48" s="45"/>
      <c r="R48" s="53"/>
    </row>
    <row r="49" spans="1:18">
      <c r="A49" s="23">
        <v>39</v>
      </c>
      <c r="B49" s="26" t="s">
        <v>6</v>
      </c>
      <c r="C49" s="27"/>
      <c r="D49" s="27"/>
      <c r="E49" s="27"/>
      <c r="F49" s="33"/>
      <c r="G49" s="36"/>
      <c r="H49" s="36"/>
      <c r="I49" s="45"/>
      <c r="J49" s="45"/>
      <c r="K49" s="44"/>
      <c r="L49" s="52"/>
      <c r="M49" s="47"/>
      <c r="N49" s="48" t="str">
        <f t="shared" si="0"/>
        <v/>
      </c>
      <c r="O49" s="48" t="str">
        <f t="shared" si="1"/>
        <v/>
      </c>
      <c r="P49" s="49" t="str">
        <f t="shared" si="2"/>
        <v/>
      </c>
      <c r="Q49" s="45"/>
      <c r="R49" s="53"/>
    </row>
    <row r="50" spans="1:18">
      <c r="A50" s="23">
        <v>40</v>
      </c>
      <c r="B50" s="26" t="s">
        <v>6</v>
      </c>
      <c r="C50" s="27"/>
      <c r="D50" s="27"/>
      <c r="E50" s="27"/>
      <c r="F50" s="33"/>
      <c r="G50" s="30"/>
      <c r="H50" s="30"/>
      <c r="I50" s="45"/>
      <c r="J50" s="45"/>
      <c r="K50" s="44"/>
      <c r="L50" s="52"/>
      <c r="M50" s="47"/>
      <c r="N50" s="48" t="str">
        <f t="shared" si="0"/>
        <v/>
      </c>
      <c r="O50" s="48" t="str">
        <f t="shared" si="1"/>
        <v/>
      </c>
      <c r="P50" s="49" t="str">
        <f t="shared" si="2"/>
        <v/>
      </c>
      <c r="Q50" s="45"/>
      <c r="R50" s="53"/>
    </row>
    <row r="51" spans="1:18">
      <c r="A51" s="23">
        <v>41</v>
      </c>
      <c r="B51" s="26" t="s">
        <v>6</v>
      </c>
      <c r="C51" s="27"/>
      <c r="D51" s="27"/>
      <c r="E51" s="27"/>
      <c r="F51" s="33"/>
      <c r="G51" s="36"/>
      <c r="H51" s="36"/>
      <c r="I51" s="45"/>
      <c r="J51" s="45"/>
      <c r="K51" s="44"/>
      <c r="L51" s="52"/>
      <c r="M51" s="47"/>
      <c r="N51" s="48" t="str">
        <f t="shared" si="0"/>
        <v/>
      </c>
      <c r="O51" s="48" t="str">
        <f t="shared" si="1"/>
        <v/>
      </c>
      <c r="P51" s="49" t="str">
        <f t="shared" si="2"/>
        <v/>
      </c>
      <c r="Q51" s="45"/>
      <c r="R51" s="53"/>
    </row>
    <row r="52" spans="1:18">
      <c r="A52" s="23">
        <v>42</v>
      </c>
      <c r="B52" s="26" t="s">
        <v>6</v>
      </c>
      <c r="C52" s="27"/>
      <c r="D52" s="27"/>
      <c r="E52" s="27"/>
      <c r="F52" s="33"/>
      <c r="G52" s="30"/>
      <c r="H52" s="30"/>
      <c r="I52" s="45"/>
      <c r="J52" s="45"/>
      <c r="K52" s="44"/>
      <c r="L52" s="52"/>
      <c r="M52" s="47"/>
      <c r="N52" s="48" t="str">
        <f t="shared" si="0"/>
        <v/>
      </c>
      <c r="O52" s="48" t="str">
        <f t="shared" si="1"/>
        <v/>
      </c>
      <c r="P52" s="49" t="str">
        <f t="shared" si="2"/>
        <v/>
      </c>
      <c r="Q52" s="45"/>
      <c r="R52" s="53"/>
    </row>
    <row r="53" spans="1:18">
      <c r="A53" s="23">
        <v>43</v>
      </c>
      <c r="B53" s="26" t="s">
        <v>6</v>
      </c>
      <c r="C53" s="27"/>
      <c r="D53" s="27"/>
      <c r="E53" s="27"/>
      <c r="F53" s="33"/>
      <c r="G53" s="36"/>
      <c r="H53" s="36"/>
      <c r="I53" s="45"/>
      <c r="J53" s="45"/>
      <c r="K53" s="44"/>
      <c r="L53" s="52"/>
      <c r="M53" s="47"/>
      <c r="N53" s="48" t="str">
        <f t="shared" si="0"/>
        <v/>
      </c>
      <c r="O53" s="48" t="str">
        <f t="shared" si="1"/>
        <v/>
      </c>
      <c r="P53" s="49" t="str">
        <f t="shared" si="2"/>
        <v/>
      </c>
      <c r="Q53" s="45"/>
      <c r="R53" s="53"/>
    </row>
    <row r="54" spans="1:18">
      <c r="A54" s="23">
        <v>44</v>
      </c>
      <c r="B54" s="26" t="s">
        <v>6</v>
      </c>
      <c r="C54" s="27"/>
      <c r="D54" s="27"/>
      <c r="E54" s="27"/>
      <c r="F54" s="33"/>
      <c r="G54" s="30"/>
      <c r="H54" s="30"/>
      <c r="I54" s="45"/>
      <c r="J54" s="45"/>
      <c r="K54" s="44"/>
      <c r="L54" s="52"/>
      <c r="M54" s="47"/>
      <c r="N54" s="48" t="str">
        <f t="shared" si="0"/>
        <v/>
      </c>
      <c r="O54" s="48" t="str">
        <f t="shared" si="1"/>
        <v/>
      </c>
      <c r="P54" s="49" t="str">
        <f t="shared" si="2"/>
        <v/>
      </c>
      <c r="Q54" s="45"/>
      <c r="R54" s="53"/>
    </row>
    <row r="55" spans="1:18">
      <c r="A55" s="23">
        <v>45</v>
      </c>
      <c r="B55" s="26" t="s">
        <v>6</v>
      </c>
      <c r="C55" s="27"/>
      <c r="D55" s="27"/>
      <c r="E55" s="27"/>
      <c r="F55" s="33"/>
      <c r="G55" s="36"/>
      <c r="H55" s="36"/>
      <c r="I55" s="45"/>
      <c r="J55" s="45"/>
      <c r="K55" s="44"/>
      <c r="L55" s="52"/>
      <c r="M55" s="47"/>
      <c r="N55" s="48" t="str">
        <f t="shared" si="0"/>
        <v/>
      </c>
      <c r="O55" s="48" t="str">
        <f t="shared" si="1"/>
        <v/>
      </c>
      <c r="P55" s="49" t="str">
        <f t="shared" si="2"/>
        <v/>
      </c>
      <c r="Q55" s="45"/>
      <c r="R55" s="53"/>
    </row>
    <row r="56" spans="1:18">
      <c r="A56" s="23">
        <v>46</v>
      </c>
      <c r="B56" s="26" t="s">
        <v>6</v>
      </c>
      <c r="C56" s="27"/>
      <c r="D56" s="27"/>
      <c r="E56" s="27"/>
      <c r="F56" s="33"/>
      <c r="G56" s="30"/>
      <c r="H56" s="30"/>
      <c r="I56" s="45"/>
      <c r="J56" s="45"/>
      <c r="K56" s="44"/>
      <c r="L56" s="52"/>
      <c r="M56" s="47"/>
      <c r="N56" s="48" t="str">
        <f t="shared" si="0"/>
        <v/>
      </c>
      <c r="O56" s="48" t="str">
        <f t="shared" si="1"/>
        <v/>
      </c>
      <c r="P56" s="49" t="str">
        <f t="shared" si="2"/>
        <v/>
      </c>
      <c r="Q56" s="45"/>
      <c r="R56" s="53"/>
    </row>
    <row r="57" spans="1:18">
      <c r="A57" s="23">
        <v>47</v>
      </c>
      <c r="B57" s="26" t="s">
        <v>6</v>
      </c>
      <c r="C57" s="27"/>
      <c r="D57" s="27"/>
      <c r="E57" s="27"/>
      <c r="F57" s="33"/>
      <c r="G57" s="36"/>
      <c r="H57" s="36"/>
      <c r="I57" s="45"/>
      <c r="J57" s="45"/>
      <c r="K57" s="44"/>
      <c r="L57" s="52"/>
      <c r="M57" s="47"/>
      <c r="N57" s="48" t="str">
        <f t="shared" si="0"/>
        <v/>
      </c>
      <c r="O57" s="48" t="str">
        <f t="shared" si="1"/>
        <v/>
      </c>
      <c r="P57" s="49" t="str">
        <f t="shared" si="2"/>
        <v/>
      </c>
      <c r="Q57" s="45"/>
      <c r="R57" s="53"/>
    </row>
    <row r="58" spans="1:18">
      <c r="A58" s="23">
        <v>48</v>
      </c>
      <c r="B58" s="26" t="s">
        <v>6</v>
      </c>
      <c r="C58" s="27"/>
      <c r="D58" s="27"/>
      <c r="E58" s="27"/>
      <c r="F58" s="33"/>
      <c r="G58" s="30"/>
      <c r="H58" s="30"/>
      <c r="I58" s="45"/>
      <c r="J58" s="45"/>
      <c r="K58" s="44"/>
      <c r="L58" s="52"/>
      <c r="M58" s="47"/>
      <c r="N58" s="48" t="str">
        <f t="shared" si="0"/>
        <v/>
      </c>
      <c r="O58" s="48" t="str">
        <f t="shared" si="1"/>
        <v/>
      </c>
      <c r="P58" s="49" t="str">
        <f t="shared" si="2"/>
        <v/>
      </c>
      <c r="Q58" s="45"/>
      <c r="R58" s="53"/>
    </row>
    <row r="59" spans="1:18">
      <c r="A59" s="23">
        <v>49</v>
      </c>
      <c r="B59" s="26" t="s">
        <v>6</v>
      </c>
      <c r="C59" s="27"/>
      <c r="D59" s="27"/>
      <c r="E59" s="27"/>
      <c r="F59" s="33"/>
      <c r="G59" s="36"/>
      <c r="H59" s="36"/>
      <c r="I59" s="45"/>
      <c r="J59" s="45"/>
      <c r="K59" s="44"/>
      <c r="L59" s="52"/>
      <c r="M59" s="47"/>
      <c r="N59" s="48" t="str">
        <f t="shared" si="0"/>
        <v/>
      </c>
      <c r="O59" s="48" t="str">
        <f t="shared" si="1"/>
        <v/>
      </c>
      <c r="P59" s="49" t="str">
        <f t="shared" si="2"/>
        <v/>
      </c>
      <c r="Q59" s="45"/>
      <c r="R59" s="53"/>
    </row>
    <row r="60" spans="1:18">
      <c r="A60" s="23">
        <v>50</v>
      </c>
      <c r="B60" s="26" t="s">
        <v>6</v>
      </c>
      <c r="C60" s="27"/>
      <c r="D60" s="27"/>
      <c r="E60" s="27"/>
      <c r="F60" s="33"/>
      <c r="G60" s="30"/>
      <c r="H60" s="30"/>
      <c r="I60" s="45"/>
      <c r="J60" s="45"/>
      <c r="K60" s="44"/>
      <c r="L60" s="52"/>
      <c r="M60" s="47"/>
      <c r="N60" s="48" t="str">
        <f t="shared" si="0"/>
        <v/>
      </c>
      <c r="O60" s="48" t="str">
        <f t="shared" si="1"/>
        <v/>
      </c>
      <c r="P60" s="49" t="str">
        <f t="shared" si="2"/>
        <v/>
      </c>
      <c r="Q60" s="45"/>
      <c r="R60" s="53"/>
    </row>
    <row r="62" spans="2:2">
      <c r="B62" s="37" t="s">
        <v>38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xmlns:etc="http://www.wps.cn/officeDocument/2017/etCustomData" ref="A10:R60" etc:filterBottomFollowUsedRange="0">
    <extLst/>
  </autoFilter>
  <mergeCells count="3">
    <mergeCell ref="A1:R1"/>
    <mergeCell ref="C2:P2"/>
    <mergeCell ref="C9:D9"/>
  </mergeCells>
  <conditionalFormatting sqref="C4">
    <cfRule type="expression" dxfId="0" priority="4" stopIfTrue="1">
      <formula>ISBLANK(C4)</formula>
    </cfRule>
  </conditionalFormatting>
  <conditionalFormatting sqref="C5">
    <cfRule type="expression" dxfId="0" priority="3" stopIfTrue="1">
      <formula>ISBLANK(C5)</formula>
    </cfRule>
  </conditionalFormatting>
  <conditionalFormatting sqref="C8">
    <cfRule type="expression" dxfId="0" priority="2" stopIfTrue="1">
      <formula>ISBLANK(C8)</formula>
    </cfRule>
  </conditionalFormatting>
  <conditionalFormatting sqref="E9">
    <cfRule type="expression" dxfId="0" priority="1" stopIfTrue="1">
      <formula>ISBLANK(E9)</formula>
    </cfRule>
  </conditionalFormatting>
  <dataValidations count="1">
    <dataValidation allowBlank="1" showInputMessage="1" showErrorMessage="1" sqref="E9 B10:F10 C11:F11 A4:A8 C4:C8 E6:E7 F4:F8"/>
  </dataValidations>
  <pageMargins left="0.25" right="0.25" top="0.33" bottom="0.34" header="0.3" footer="0.3"/>
  <pageSetup paperSize="9" scale="52" fitToHeight="0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61"/>
  <sheetViews>
    <sheetView topLeftCell="G11" workbookViewId="0">
      <selection activeCell="Q12" sqref="Q12:Q31"/>
    </sheetView>
  </sheetViews>
  <sheetFormatPr defaultColWidth="9.14444444444444" defaultRowHeight="15"/>
  <cols>
    <col min="1" max="1" width="4.56666666666667" style="10" customWidth="1"/>
    <col min="2" max="2" width="19.5666666666667" style="10" customWidth="1"/>
    <col min="3" max="4" width="16.5666666666667" style="10" customWidth="1"/>
    <col min="5" max="5" width="14.4222222222222" style="10" customWidth="1"/>
    <col min="6" max="6" width="12.5666666666667" style="10" customWidth="1"/>
    <col min="7" max="7" width="14.1444444444444" style="10" customWidth="1"/>
    <col min="8" max="8" width="15.2888888888889" style="10" customWidth="1"/>
    <col min="9" max="9" width="18.5666666666667" style="10" customWidth="1"/>
    <col min="10" max="10" width="21" style="10" customWidth="1"/>
    <col min="11" max="12" width="13.8555555555556" style="10" customWidth="1"/>
    <col min="13" max="13" width="10.7111111111111" style="10" customWidth="1"/>
    <col min="14" max="15" width="8.42222222222222" style="10" customWidth="1"/>
    <col min="16" max="16" width="13" style="10" customWidth="1"/>
    <col min="17" max="17" width="43.1444444444444" style="10" customWidth="1"/>
    <col min="18" max="18" width="12.8555555555556" style="10" customWidth="1"/>
    <col min="19" max="16384" width="9.14444444444444" style="10"/>
  </cols>
  <sheetData>
    <row r="1" spans="1:18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ht="32.25" customHeight="1" spans="2:18">
      <c r="B2" s="12"/>
      <c r="C2" s="13" t="s">
        <v>39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54" t="s">
        <v>1</v>
      </c>
      <c r="R2" s="55">
        <f>COUNTA(M11:M59)</f>
        <v>21</v>
      </c>
    </row>
    <row r="3" spans="2:18">
      <c r="B3" s="12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54"/>
      <c r="R3" s="55"/>
    </row>
    <row r="4" spans="1:18">
      <c r="A4" s="14" t="s">
        <v>2</v>
      </c>
      <c r="B4" s="15"/>
      <c r="C4" s="14" t="s">
        <v>40</v>
      </c>
      <c r="E4" s="16" t="s">
        <v>3</v>
      </c>
      <c r="F4" s="17"/>
      <c r="Q4" s="21" t="s">
        <v>4</v>
      </c>
      <c r="R4" s="56">
        <f>COUNTIF(P11:P59,"победитель")</f>
        <v>4</v>
      </c>
    </row>
    <row r="5" spans="1:18">
      <c r="A5" s="14" t="s">
        <v>5</v>
      </c>
      <c r="B5" s="15"/>
      <c r="C5" s="14" t="s">
        <v>6</v>
      </c>
      <c r="E5" s="16" t="s">
        <v>7</v>
      </c>
      <c r="F5" s="17"/>
      <c r="Q5" s="21" t="s">
        <v>8</v>
      </c>
      <c r="R5" s="55">
        <f>COUNTIF(P11:P59,"призер")</f>
        <v>0</v>
      </c>
    </row>
    <row r="6" spans="1:18">
      <c r="A6" s="14" t="s">
        <v>9</v>
      </c>
      <c r="B6" s="15"/>
      <c r="C6" s="14" t="s">
        <v>10</v>
      </c>
      <c r="E6" s="17"/>
      <c r="F6" s="17"/>
      <c r="Q6" s="21" t="s">
        <v>11</v>
      </c>
      <c r="R6" s="55">
        <f>COUNTIF(P11:P59,"участник")</f>
        <v>17</v>
      </c>
    </row>
    <row r="7" spans="1:18">
      <c r="A7" s="14" t="s">
        <v>12</v>
      </c>
      <c r="B7" s="15"/>
      <c r="C7" s="14">
        <v>5</v>
      </c>
      <c r="E7" s="17"/>
      <c r="F7" s="17"/>
      <c r="P7" s="38"/>
      <c r="Q7" s="21" t="s">
        <v>13</v>
      </c>
      <c r="R7" s="57">
        <v>0.45</v>
      </c>
    </row>
    <row r="8" spans="1:18">
      <c r="A8" s="14" t="s">
        <v>14</v>
      </c>
      <c r="B8" s="15"/>
      <c r="C8" s="18">
        <v>45950</v>
      </c>
      <c r="F8" s="17"/>
      <c r="M8" s="80"/>
      <c r="Q8" s="58" t="s">
        <v>15</v>
      </c>
      <c r="R8" s="57">
        <f>(R4+R5)/R2</f>
        <v>0.19047619047619</v>
      </c>
    </row>
    <row r="9" spans="3:18">
      <c r="C9" s="19" t="s">
        <v>16</v>
      </c>
      <c r="D9" s="19"/>
      <c r="E9" s="20">
        <v>84</v>
      </c>
      <c r="G9" s="21" t="s">
        <v>17</v>
      </c>
      <c r="H9" s="61">
        <f>E9/2</f>
        <v>42</v>
      </c>
      <c r="J9" s="39" t="s">
        <v>18</v>
      </c>
      <c r="K9" s="40">
        <f>MAX(M11:M59)</f>
        <v>36</v>
      </c>
      <c r="L9" s="41" t="str">
        <f>IF(K9*100/E9&gt;=50,"победитель","участник")</f>
        <v>участник</v>
      </c>
      <c r="M9" s="80"/>
      <c r="P9" s="42">
        <f>R8-45%</f>
        <v>-0.25952380952381</v>
      </c>
      <c r="Q9" s="21" t="s">
        <v>19</v>
      </c>
      <c r="R9" s="59">
        <f>IF((R2*P9)&gt;0,(R2*P9),0)</f>
        <v>0</v>
      </c>
    </row>
    <row r="10" ht="105" spans="1:21">
      <c r="A10" s="23" t="s">
        <v>20</v>
      </c>
      <c r="B10" s="24" t="s">
        <v>21</v>
      </c>
      <c r="C10" s="24" t="s">
        <v>22</v>
      </c>
      <c r="D10" s="24" t="s">
        <v>23</v>
      </c>
      <c r="E10" s="24" t="s">
        <v>24</v>
      </c>
      <c r="F10" s="24" t="s">
        <v>25</v>
      </c>
      <c r="G10" s="24" t="s">
        <v>26</v>
      </c>
      <c r="H10" s="25" t="s">
        <v>27</v>
      </c>
      <c r="I10" s="24" t="s">
        <v>28</v>
      </c>
      <c r="J10" s="24" t="s">
        <v>29</v>
      </c>
      <c r="K10" s="24" t="s">
        <v>30</v>
      </c>
      <c r="L10" s="43" t="s">
        <v>31</v>
      </c>
      <c r="M10" s="24" t="s">
        <v>32</v>
      </c>
      <c r="N10" s="24" t="s">
        <v>33</v>
      </c>
      <c r="O10" s="24" t="s">
        <v>34</v>
      </c>
      <c r="P10" s="24" t="s">
        <v>35</v>
      </c>
      <c r="Q10" s="24" t="s">
        <v>36</v>
      </c>
      <c r="R10" s="24" t="s">
        <v>37</v>
      </c>
      <c r="S10" s="60"/>
      <c r="T10" s="60"/>
      <c r="U10" s="60"/>
    </row>
    <row r="11" s="9" customFormat="1" ht="12.95" customHeight="1" spans="1:18">
      <c r="A11" s="23">
        <v>7</v>
      </c>
      <c r="B11" s="26" t="s">
        <v>6</v>
      </c>
      <c r="C11" s="78" t="s">
        <v>41</v>
      </c>
      <c r="D11" s="27" t="s">
        <v>42</v>
      </c>
      <c r="E11" s="27" t="s">
        <v>43</v>
      </c>
      <c r="F11" s="79"/>
      <c r="G11" s="30"/>
      <c r="H11" s="30"/>
      <c r="I11" s="45"/>
      <c r="J11" s="45" t="s">
        <v>44</v>
      </c>
      <c r="K11" s="44" t="s">
        <v>45</v>
      </c>
      <c r="L11" s="51" t="s">
        <v>46</v>
      </c>
      <c r="M11" s="66">
        <v>36</v>
      </c>
      <c r="N11" s="48">
        <f>IF(M11="","",M11/$E$9)</f>
        <v>0.428571428571429</v>
      </c>
      <c r="O11" s="48">
        <f>IF(M11="","",M11/$K$9)</f>
        <v>1</v>
      </c>
      <c r="P11" s="49" t="s">
        <v>47</v>
      </c>
      <c r="Q11" s="45" t="s">
        <v>48</v>
      </c>
      <c r="R11" s="53" t="s">
        <v>44</v>
      </c>
    </row>
    <row r="12" s="9" customFormat="1" ht="12.95" customHeight="1" spans="1:18">
      <c r="A12" s="23">
        <v>8</v>
      </c>
      <c r="B12" s="26" t="s">
        <v>6</v>
      </c>
      <c r="C12" s="78" t="s">
        <v>49</v>
      </c>
      <c r="D12" s="27" t="s">
        <v>42</v>
      </c>
      <c r="E12" s="27" t="s">
        <v>50</v>
      </c>
      <c r="F12" s="79"/>
      <c r="G12" s="30"/>
      <c r="H12" s="30"/>
      <c r="I12" s="45"/>
      <c r="J12" s="45" t="s">
        <v>44</v>
      </c>
      <c r="K12" s="44" t="s">
        <v>45</v>
      </c>
      <c r="L12" s="51" t="s">
        <v>51</v>
      </c>
      <c r="M12" s="66">
        <v>36</v>
      </c>
      <c r="N12" s="48">
        <f>IF(M12="","",M12/$E$9)</f>
        <v>0.428571428571429</v>
      </c>
      <c r="O12" s="48">
        <f>IF(M12="","",M12/$K$9)</f>
        <v>1</v>
      </c>
      <c r="P12" s="49" t="s">
        <v>47</v>
      </c>
      <c r="Q12" s="45" t="s">
        <v>48</v>
      </c>
      <c r="R12" s="53" t="s">
        <v>44</v>
      </c>
    </row>
    <row r="13" spans="1:18">
      <c r="A13" s="23">
        <v>9</v>
      </c>
      <c r="B13" s="26" t="s">
        <v>6</v>
      </c>
      <c r="C13" s="27" t="s">
        <v>52</v>
      </c>
      <c r="D13" s="27" t="s">
        <v>52</v>
      </c>
      <c r="E13" s="27" t="s">
        <v>42</v>
      </c>
      <c r="F13" s="79"/>
      <c r="G13" s="30"/>
      <c r="H13" s="30"/>
      <c r="I13" s="45"/>
      <c r="J13" s="45" t="s">
        <v>44</v>
      </c>
      <c r="K13" s="44" t="s">
        <v>45</v>
      </c>
      <c r="L13" s="51" t="s">
        <v>53</v>
      </c>
      <c r="M13" s="66">
        <v>36</v>
      </c>
      <c r="N13" s="48">
        <f>IF(M13="","",M13/$E$9)</f>
        <v>0.428571428571429</v>
      </c>
      <c r="O13" s="48">
        <f>IF(M13="","",M13/$K$9)</f>
        <v>1</v>
      </c>
      <c r="P13" s="49" t="s">
        <v>47</v>
      </c>
      <c r="Q13" s="45" t="s">
        <v>48</v>
      </c>
      <c r="R13" s="53" t="s">
        <v>44</v>
      </c>
    </row>
    <row r="14" spans="1:18">
      <c r="A14" s="23">
        <v>15</v>
      </c>
      <c r="B14" s="26" t="s">
        <v>6</v>
      </c>
      <c r="C14" s="27" t="s">
        <v>41</v>
      </c>
      <c r="D14" s="27" t="s">
        <v>42</v>
      </c>
      <c r="E14" s="27" t="s">
        <v>54</v>
      </c>
      <c r="F14" s="79"/>
      <c r="G14" s="30"/>
      <c r="H14" s="30"/>
      <c r="I14" s="45"/>
      <c r="J14" s="45" t="s">
        <v>44</v>
      </c>
      <c r="K14" s="44" t="s">
        <v>45</v>
      </c>
      <c r="L14" s="51" t="s">
        <v>55</v>
      </c>
      <c r="M14" s="66">
        <v>36</v>
      </c>
      <c r="N14" s="48">
        <f>IF(M14="","",M14/$E$9)</f>
        <v>0.428571428571429</v>
      </c>
      <c r="O14" s="48">
        <f>IF(M14="","",M14/$K$9)</f>
        <v>1</v>
      </c>
      <c r="P14" s="49" t="s">
        <v>47</v>
      </c>
      <c r="Q14" s="45" t="s">
        <v>48</v>
      </c>
      <c r="R14" s="53" t="s">
        <v>44</v>
      </c>
    </row>
    <row r="15" spans="1:18">
      <c r="A15" s="23">
        <v>3</v>
      </c>
      <c r="B15" s="26" t="s">
        <v>6</v>
      </c>
      <c r="C15" s="78" t="s">
        <v>56</v>
      </c>
      <c r="D15" s="27" t="s">
        <v>56</v>
      </c>
      <c r="E15" s="27" t="s">
        <v>54</v>
      </c>
      <c r="F15" s="79"/>
      <c r="G15" s="30"/>
      <c r="H15" s="30"/>
      <c r="I15" s="45"/>
      <c r="J15" s="45" t="s">
        <v>44</v>
      </c>
      <c r="K15" s="50" t="s">
        <v>57</v>
      </c>
      <c r="L15" s="51" t="s">
        <v>58</v>
      </c>
      <c r="M15" s="66">
        <v>24</v>
      </c>
      <c r="N15" s="48">
        <f>IF(M15="","",M15/$E$9)</f>
        <v>0.285714285714286</v>
      </c>
      <c r="O15" s="48">
        <f>IF(M15="","",M15/$K$9)</f>
        <v>0.666666666666667</v>
      </c>
      <c r="P15" s="49" t="str">
        <f>IF(M15="","",IF($K$9=M15,$L$9,IF(M15&gt;=$H$9,"призер","участник")))</f>
        <v>участник</v>
      </c>
      <c r="Q15" s="45" t="s">
        <v>48</v>
      </c>
      <c r="R15" s="53" t="s">
        <v>44</v>
      </c>
    </row>
    <row r="16" spans="1:18">
      <c r="A16" s="23">
        <v>12</v>
      </c>
      <c r="B16" s="26" t="s">
        <v>6</v>
      </c>
      <c r="C16" s="27" t="s">
        <v>59</v>
      </c>
      <c r="D16" s="27" t="s">
        <v>60</v>
      </c>
      <c r="E16" s="27" t="s">
        <v>42</v>
      </c>
      <c r="F16" s="79"/>
      <c r="G16" s="30"/>
      <c r="H16" s="30"/>
      <c r="I16" s="45"/>
      <c r="J16" s="45" t="s">
        <v>44</v>
      </c>
      <c r="K16" s="44" t="s">
        <v>45</v>
      </c>
      <c r="L16" s="51" t="s">
        <v>61</v>
      </c>
      <c r="M16" s="66">
        <v>24</v>
      </c>
      <c r="N16" s="48">
        <f>IF(M16="","",M16/$E$9)</f>
        <v>0.285714285714286</v>
      </c>
      <c r="O16" s="48">
        <f>IF(M16="","",M16/$K$9)</f>
        <v>0.666666666666667</v>
      </c>
      <c r="P16" s="49" t="str">
        <f>IF(M16="","",IF($K$9=M16,$L$9,IF(M16&gt;=$H$9,"призер","участник")))</f>
        <v>участник</v>
      </c>
      <c r="Q16" s="45" t="s">
        <v>48</v>
      </c>
      <c r="R16" s="53" t="s">
        <v>44</v>
      </c>
    </row>
    <row r="17" spans="1:18">
      <c r="A17" s="23">
        <v>13</v>
      </c>
      <c r="B17" s="26" t="s">
        <v>6</v>
      </c>
      <c r="C17" s="78" t="s">
        <v>41</v>
      </c>
      <c r="D17" s="27" t="s">
        <v>54</v>
      </c>
      <c r="E17" s="27" t="s">
        <v>59</v>
      </c>
      <c r="F17" s="79"/>
      <c r="G17" s="30"/>
      <c r="H17" s="30"/>
      <c r="I17" s="45"/>
      <c r="J17" s="45" t="s">
        <v>44</v>
      </c>
      <c r="K17" s="44" t="s">
        <v>45</v>
      </c>
      <c r="L17" s="51" t="s">
        <v>62</v>
      </c>
      <c r="M17" s="66">
        <v>24</v>
      </c>
      <c r="N17" s="48">
        <f>IF(M17="","",M17/$E$9)</f>
        <v>0.285714285714286</v>
      </c>
      <c r="O17" s="48">
        <f>IF(M17="","",M17/$K$9)</f>
        <v>0.666666666666667</v>
      </c>
      <c r="P17" s="49" t="str">
        <f>IF(M17="","",IF($K$9=M17,$L$9,IF(M17&gt;=$H$9,"призер","участник")))</f>
        <v>участник</v>
      </c>
      <c r="Q17" s="45" t="s">
        <v>48</v>
      </c>
      <c r="R17" s="53" t="s">
        <v>44</v>
      </c>
    </row>
    <row r="18" spans="1:18">
      <c r="A18" s="23">
        <v>17</v>
      </c>
      <c r="B18" s="26" t="s">
        <v>6</v>
      </c>
      <c r="C18" s="27" t="s">
        <v>42</v>
      </c>
      <c r="D18" s="27" t="s">
        <v>52</v>
      </c>
      <c r="E18" s="27" t="s">
        <v>41</v>
      </c>
      <c r="F18" s="79"/>
      <c r="G18" s="30"/>
      <c r="H18" s="30"/>
      <c r="I18" s="45"/>
      <c r="J18" s="45" t="s">
        <v>44</v>
      </c>
      <c r="K18" s="44" t="s">
        <v>45</v>
      </c>
      <c r="L18" s="51" t="s">
        <v>63</v>
      </c>
      <c r="M18" s="66">
        <v>24</v>
      </c>
      <c r="N18" s="48">
        <f>IF(M18="","",M18/$E$9)</f>
        <v>0.285714285714286</v>
      </c>
      <c r="O18" s="48">
        <f>IF(M18="","",M18/$K$9)</f>
        <v>0.666666666666667</v>
      </c>
      <c r="P18" s="49" t="str">
        <f>IF(M18="","",IF($K$9=M18,$L$9,IF(M18&gt;=$H$9,"призер","участник")))</f>
        <v>участник</v>
      </c>
      <c r="Q18" s="45" t="s">
        <v>48</v>
      </c>
      <c r="R18" s="53" t="s">
        <v>44</v>
      </c>
    </row>
    <row r="19" spans="1:18">
      <c r="A19" s="23">
        <v>20</v>
      </c>
      <c r="B19" s="26" t="s">
        <v>6</v>
      </c>
      <c r="C19" s="78" t="s">
        <v>41</v>
      </c>
      <c r="D19" s="27" t="s">
        <v>64</v>
      </c>
      <c r="E19" s="27" t="s">
        <v>59</v>
      </c>
      <c r="F19" s="79"/>
      <c r="G19" s="30"/>
      <c r="H19" s="30"/>
      <c r="I19" s="45"/>
      <c r="J19" s="45" t="s">
        <v>44</v>
      </c>
      <c r="K19" s="44" t="s">
        <v>45</v>
      </c>
      <c r="L19" s="51" t="s">
        <v>65</v>
      </c>
      <c r="M19" s="66">
        <v>24</v>
      </c>
      <c r="N19" s="48">
        <f>IF(M19="","",M19/$E$9)</f>
        <v>0.285714285714286</v>
      </c>
      <c r="O19" s="48">
        <f>IF(M19="","",M19/$K$9)</f>
        <v>0.666666666666667</v>
      </c>
      <c r="P19" s="49" t="str">
        <f>IF(M19="","",IF($K$9=M19,$L$9,IF(M19&gt;=$H$9,"призер","участник")))</f>
        <v>участник</v>
      </c>
      <c r="Q19" s="45" t="s">
        <v>48</v>
      </c>
      <c r="R19" s="53" t="s">
        <v>44</v>
      </c>
    </row>
    <row r="20" spans="1:18">
      <c r="A20" s="23">
        <v>1</v>
      </c>
      <c r="B20" s="26" t="s">
        <v>6</v>
      </c>
      <c r="C20" s="27" t="s">
        <v>66</v>
      </c>
      <c r="D20" s="27" t="s">
        <v>67</v>
      </c>
      <c r="E20" s="27" t="s">
        <v>56</v>
      </c>
      <c r="F20" s="79"/>
      <c r="G20" s="30"/>
      <c r="H20" s="30"/>
      <c r="I20" s="45"/>
      <c r="J20" s="45" t="s">
        <v>44</v>
      </c>
      <c r="K20" s="44" t="s">
        <v>57</v>
      </c>
      <c r="L20" s="51" t="s">
        <v>68</v>
      </c>
      <c r="M20" s="66">
        <v>12</v>
      </c>
      <c r="N20" s="48">
        <f>IF(M20="","",M20/$E$9)</f>
        <v>0.142857142857143</v>
      </c>
      <c r="O20" s="48">
        <f>IF(M20="","",M20/$K$9)</f>
        <v>0.333333333333333</v>
      </c>
      <c r="P20" s="49" t="str">
        <f>IF(M20="","",IF($K$9=M20,$L$9,IF(M20&gt;=$H$9,"призер","участник")))</f>
        <v>участник</v>
      </c>
      <c r="Q20" s="45" t="s">
        <v>48</v>
      </c>
      <c r="R20" s="53" t="s">
        <v>44</v>
      </c>
    </row>
    <row r="21" spans="1:18">
      <c r="A21" s="23">
        <v>2</v>
      </c>
      <c r="B21" s="26" t="s">
        <v>6</v>
      </c>
      <c r="C21" s="78" t="s">
        <v>69</v>
      </c>
      <c r="D21" s="27" t="s">
        <v>56</v>
      </c>
      <c r="E21" s="27" t="s">
        <v>66</v>
      </c>
      <c r="F21" s="79"/>
      <c r="G21" s="30"/>
      <c r="H21" s="30"/>
      <c r="I21" s="45"/>
      <c r="J21" s="45" t="s">
        <v>44</v>
      </c>
      <c r="K21" s="44" t="s">
        <v>57</v>
      </c>
      <c r="L21" s="51" t="s">
        <v>70</v>
      </c>
      <c r="M21" s="66">
        <v>12</v>
      </c>
      <c r="N21" s="48">
        <f>IF(M21="","",M21/$E$9)</f>
        <v>0.142857142857143</v>
      </c>
      <c r="O21" s="48">
        <f>IF(M21="","",M21/$K$9)</f>
        <v>0.333333333333333</v>
      </c>
      <c r="P21" s="49" t="str">
        <f>IF(M21="","",IF($K$9=M21,$L$9,IF(M21&gt;=$H$9,"призер","участник")))</f>
        <v>участник</v>
      </c>
      <c r="Q21" s="45" t="s">
        <v>48</v>
      </c>
      <c r="R21" s="53" t="s">
        <v>44</v>
      </c>
    </row>
    <row r="22" spans="1:18">
      <c r="A22" s="23">
        <v>4</v>
      </c>
      <c r="B22" s="26" t="s">
        <v>6</v>
      </c>
      <c r="C22" s="78" t="s">
        <v>71</v>
      </c>
      <c r="D22" s="27" t="s">
        <v>59</v>
      </c>
      <c r="E22" s="27" t="s">
        <v>59</v>
      </c>
      <c r="F22" s="79"/>
      <c r="G22" s="30"/>
      <c r="H22" s="30"/>
      <c r="I22" s="45"/>
      <c r="J22" s="45" t="s">
        <v>44</v>
      </c>
      <c r="K22" s="44" t="s">
        <v>57</v>
      </c>
      <c r="L22" s="51" t="s">
        <v>72</v>
      </c>
      <c r="M22" s="66">
        <v>12</v>
      </c>
      <c r="N22" s="48">
        <f>IF(M22="","",M22/$E$9)</f>
        <v>0.142857142857143</v>
      </c>
      <c r="O22" s="48">
        <f>IF(M22="","",M22/$K$9)</f>
        <v>0.333333333333333</v>
      </c>
      <c r="P22" s="49" t="str">
        <f>IF(M22="","",IF($K$9=M22,$L$9,IF(M22&gt;=$H$9,"призер","участник")))</f>
        <v>участник</v>
      </c>
      <c r="Q22" s="45" t="s">
        <v>48</v>
      </c>
      <c r="R22" s="53" t="s">
        <v>44</v>
      </c>
    </row>
    <row r="23" spans="1:18">
      <c r="A23" s="23">
        <v>5</v>
      </c>
      <c r="B23" s="26" t="s">
        <v>6</v>
      </c>
      <c r="C23" s="78" t="s">
        <v>67</v>
      </c>
      <c r="D23" s="27" t="s">
        <v>66</v>
      </c>
      <c r="E23" s="27" t="s">
        <v>60</v>
      </c>
      <c r="F23" s="79"/>
      <c r="G23" s="30"/>
      <c r="H23" s="30"/>
      <c r="I23" s="45"/>
      <c r="J23" s="45" t="s">
        <v>44</v>
      </c>
      <c r="K23" s="44" t="s">
        <v>57</v>
      </c>
      <c r="L23" s="51" t="s">
        <v>73</v>
      </c>
      <c r="M23" s="66">
        <v>12</v>
      </c>
      <c r="N23" s="48">
        <f>IF(M23="","",M23/$E$9)</f>
        <v>0.142857142857143</v>
      </c>
      <c r="O23" s="48">
        <f>IF(M23="","",M23/$K$9)</f>
        <v>0.333333333333333</v>
      </c>
      <c r="P23" s="49" t="str">
        <f>IF(M23="","",IF($K$9=M23,$L$9,IF(M23&gt;=$H$9,"призер","участник")))</f>
        <v>участник</v>
      </c>
      <c r="Q23" s="45" t="s">
        <v>48</v>
      </c>
      <c r="R23" s="53" t="s">
        <v>44</v>
      </c>
    </row>
    <row r="24" spans="1:18">
      <c r="A24" s="23">
        <v>10</v>
      </c>
      <c r="B24" s="26" t="s">
        <v>6</v>
      </c>
      <c r="C24" s="27" t="s">
        <v>54</v>
      </c>
      <c r="D24" s="27" t="s">
        <v>42</v>
      </c>
      <c r="E24" s="27" t="s">
        <v>52</v>
      </c>
      <c r="F24" s="79"/>
      <c r="G24" s="30"/>
      <c r="H24" s="30"/>
      <c r="I24" s="45"/>
      <c r="J24" s="45" t="s">
        <v>44</v>
      </c>
      <c r="K24" s="44" t="s">
        <v>45</v>
      </c>
      <c r="L24" s="51" t="s">
        <v>74</v>
      </c>
      <c r="M24" s="66">
        <v>12</v>
      </c>
      <c r="N24" s="48">
        <f>IF(M24="","",M24/$E$9)</f>
        <v>0.142857142857143</v>
      </c>
      <c r="O24" s="48">
        <f>IF(M24="","",M24/$K$9)</f>
        <v>0.333333333333333</v>
      </c>
      <c r="P24" s="49" t="str">
        <f>IF(M24="","",IF($K$9=M24,$L$9,IF(M24&gt;=$H$9,"призер","участник")))</f>
        <v>участник</v>
      </c>
      <c r="Q24" s="45" t="s">
        <v>48</v>
      </c>
      <c r="R24" s="53" t="s">
        <v>44</v>
      </c>
    </row>
    <row r="25" spans="1:18">
      <c r="A25" s="23">
        <v>18</v>
      </c>
      <c r="B25" s="26" t="s">
        <v>6</v>
      </c>
      <c r="C25" s="27" t="s">
        <v>66</v>
      </c>
      <c r="D25" s="27" t="s">
        <v>42</v>
      </c>
      <c r="E25" s="27" t="s">
        <v>54</v>
      </c>
      <c r="F25" s="79"/>
      <c r="G25" s="30"/>
      <c r="H25" s="30"/>
      <c r="I25" s="45"/>
      <c r="J25" s="45" t="s">
        <v>44</v>
      </c>
      <c r="K25" s="44" t="s">
        <v>45</v>
      </c>
      <c r="L25" s="51" t="s">
        <v>75</v>
      </c>
      <c r="M25" s="66">
        <v>12</v>
      </c>
      <c r="N25" s="48">
        <f>IF(M25="","",M25/$E$9)</f>
        <v>0.142857142857143</v>
      </c>
      <c r="O25" s="48">
        <f>IF(M25="","",M25/$K$9)</f>
        <v>0.333333333333333</v>
      </c>
      <c r="P25" s="49" t="str">
        <f>IF(M25="","",IF($K$9=M25,$L$9,IF(M25&gt;=$H$9,"призер","участник")))</f>
        <v>участник</v>
      </c>
      <c r="Q25" s="45" t="s">
        <v>48</v>
      </c>
      <c r="R25" s="53" t="s">
        <v>44</v>
      </c>
    </row>
    <row r="26" spans="1:18">
      <c r="A26" s="23">
        <v>21</v>
      </c>
      <c r="B26" s="26" t="s">
        <v>6</v>
      </c>
      <c r="C26" s="78" t="s">
        <v>76</v>
      </c>
      <c r="D26" s="27" t="s">
        <v>42</v>
      </c>
      <c r="E26" s="27" t="s">
        <v>64</v>
      </c>
      <c r="F26" s="79"/>
      <c r="G26" s="30"/>
      <c r="H26" s="30"/>
      <c r="I26" s="45"/>
      <c r="J26" s="45" t="s">
        <v>44</v>
      </c>
      <c r="K26" s="44" t="s">
        <v>45</v>
      </c>
      <c r="L26" s="51" t="s">
        <v>77</v>
      </c>
      <c r="M26" s="66">
        <v>12</v>
      </c>
      <c r="N26" s="48">
        <f>IF(M26="","",M26/$E$9)</f>
        <v>0.142857142857143</v>
      </c>
      <c r="O26" s="48">
        <f>IF(M26="","",M26/$K$9)</f>
        <v>0.333333333333333</v>
      </c>
      <c r="P26" s="49" t="str">
        <f>IF(M26="","",IF($K$9=M26,$L$9,IF(M26&gt;=$H$9,"призер","участник")))</f>
        <v>участник</v>
      </c>
      <c r="Q26" s="45" t="s">
        <v>48</v>
      </c>
      <c r="R26" s="53" t="s">
        <v>44</v>
      </c>
    </row>
    <row r="27" spans="1:18">
      <c r="A27" s="23">
        <v>6</v>
      </c>
      <c r="B27" s="26" t="s">
        <v>6</v>
      </c>
      <c r="C27" s="78" t="s">
        <v>78</v>
      </c>
      <c r="D27" s="27" t="s">
        <v>49</v>
      </c>
      <c r="E27" s="27" t="s">
        <v>49</v>
      </c>
      <c r="F27" s="79"/>
      <c r="G27" s="30"/>
      <c r="H27" s="30"/>
      <c r="I27" s="45"/>
      <c r="J27" s="45" t="s">
        <v>44</v>
      </c>
      <c r="K27" s="44" t="s">
        <v>45</v>
      </c>
      <c r="L27" s="51" t="s">
        <v>79</v>
      </c>
      <c r="M27" s="66">
        <v>0</v>
      </c>
      <c r="N27" s="48">
        <f>IF(M27="","",M27/$E$9)</f>
        <v>0</v>
      </c>
      <c r="O27" s="48">
        <f>IF(M27="","",M27/$K$9)</f>
        <v>0</v>
      </c>
      <c r="P27" s="49" t="str">
        <f>IF(M27="","",IF($K$9=M27,$L$9,IF(M27&gt;=$H$9,"призер","участник")))</f>
        <v>участник</v>
      </c>
      <c r="Q27" s="45" t="s">
        <v>48</v>
      </c>
      <c r="R27" s="53" t="s">
        <v>44</v>
      </c>
    </row>
    <row r="28" spans="1:18">
      <c r="A28" s="23">
        <v>11</v>
      </c>
      <c r="B28" s="26" t="s">
        <v>6</v>
      </c>
      <c r="C28" s="78" t="s">
        <v>60</v>
      </c>
      <c r="D28" s="27" t="s">
        <v>71</v>
      </c>
      <c r="E28" s="27" t="s">
        <v>49</v>
      </c>
      <c r="F28" s="79"/>
      <c r="G28" s="30"/>
      <c r="H28" s="30"/>
      <c r="I28" s="45"/>
      <c r="J28" s="45" t="s">
        <v>44</v>
      </c>
      <c r="K28" s="44" t="s">
        <v>45</v>
      </c>
      <c r="L28" s="51" t="s">
        <v>80</v>
      </c>
      <c r="M28" s="66">
        <v>0</v>
      </c>
      <c r="N28" s="48">
        <f>IF(M28="","",M28/$E$9)</f>
        <v>0</v>
      </c>
      <c r="O28" s="48">
        <f>IF(M28="","",M28/$K$9)</f>
        <v>0</v>
      </c>
      <c r="P28" s="49" t="str">
        <f>IF(M28="","",IF($K$9=M28,$L$9,IF(M28&gt;=$H$9,"призер","участник")))</f>
        <v>участник</v>
      </c>
      <c r="Q28" s="45" t="s">
        <v>48</v>
      </c>
      <c r="R28" s="53" t="s">
        <v>44</v>
      </c>
    </row>
    <row r="29" spans="1:18">
      <c r="A29" s="23">
        <v>14</v>
      </c>
      <c r="B29" s="26" t="s">
        <v>6</v>
      </c>
      <c r="C29" s="27" t="s">
        <v>81</v>
      </c>
      <c r="D29" s="27" t="s">
        <v>64</v>
      </c>
      <c r="E29" s="27" t="s">
        <v>42</v>
      </c>
      <c r="F29" s="79"/>
      <c r="G29" s="30"/>
      <c r="H29" s="30"/>
      <c r="I29" s="45"/>
      <c r="J29" s="45" t="s">
        <v>44</v>
      </c>
      <c r="K29" s="44" t="s">
        <v>45</v>
      </c>
      <c r="L29" s="51" t="s">
        <v>82</v>
      </c>
      <c r="M29" s="66">
        <v>0</v>
      </c>
      <c r="N29" s="48">
        <f>IF(M29="","",M29/$E$9)</f>
        <v>0</v>
      </c>
      <c r="O29" s="48">
        <f>IF(M29="","",M29/$K$9)</f>
        <v>0</v>
      </c>
      <c r="P29" s="49" t="str">
        <f>IF(M29="","",IF($K$9=M29,$L$9,IF(M29&gt;=$H$9,"призер","участник")))</f>
        <v>участник</v>
      </c>
      <c r="Q29" s="45" t="s">
        <v>48</v>
      </c>
      <c r="R29" s="53" t="s">
        <v>44</v>
      </c>
    </row>
    <row r="30" spans="1:18">
      <c r="A30" s="23">
        <v>19</v>
      </c>
      <c r="B30" s="26" t="s">
        <v>6</v>
      </c>
      <c r="C30" s="78" t="s">
        <v>50</v>
      </c>
      <c r="D30" s="27" t="s">
        <v>54</v>
      </c>
      <c r="E30" s="27" t="s">
        <v>42</v>
      </c>
      <c r="F30" s="79"/>
      <c r="G30" s="30"/>
      <c r="H30" s="30"/>
      <c r="I30" s="45"/>
      <c r="J30" s="45" t="s">
        <v>44</v>
      </c>
      <c r="K30" s="44" t="s">
        <v>45</v>
      </c>
      <c r="L30" s="51" t="s">
        <v>83</v>
      </c>
      <c r="M30" s="66">
        <v>0</v>
      </c>
      <c r="N30" s="48">
        <f>IF(M30="","",M30/$E$9)</f>
        <v>0</v>
      </c>
      <c r="O30" s="48">
        <f>IF(M30="","",M30/$K$9)</f>
        <v>0</v>
      </c>
      <c r="P30" s="49" t="str">
        <f>IF(M30="","",IF($K$9=M30,$L$9,IF(M30&gt;=$H$9,"призер","участник")))</f>
        <v>участник</v>
      </c>
      <c r="Q30" s="45" t="s">
        <v>48</v>
      </c>
      <c r="R30" s="53" t="s">
        <v>44</v>
      </c>
    </row>
    <row r="31" spans="1:18">
      <c r="A31" s="23">
        <v>22</v>
      </c>
      <c r="B31" s="26" t="s">
        <v>6</v>
      </c>
      <c r="C31" s="27" t="s">
        <v>56</v>
      </c>
      <c r="D31" s="27" t="s">
        <v>42</v>
      </c>
      <c r="E31" s="27" t="s">
        <v>42</v>
      </c>
      <c r="F31" s="79"/>
      <c r="G31" s="30"/>
      <c r="H31" s="30"/>
      <c r="I31" s="45"/>
      <c r="J31" s="45" t="s">
        <v>44</v>
      </c>
      <c r="K31" s="44" t="s">
        <v>45</v>
      </c>
      <c r="L31" s="51" t="s">
        <v>84</v>
      </c>
      <c r="M31" s="66">
        <v>0</v>
      </c>
      <c r="N31" s="48">
        <f>IF(M31="","",M31/$E$9)</f>
        <v>0</v>
      </c>
      <c r="O31" s="48">
        <f>IF(M31="","",M31/$K$9)</f>
        <v>0</v>
      </c>
      <c r="P31" s="49" t="str">
        <f>IF(M31="","",IF($K$9=M31,$L$9,IF(M31&gt;=$H$9,"призер","участник")))</f>
        <v>участник</v>
      </c>
      <c r="Q31" s="45" t="s">
        <v>48</v>
      </c>
      <c r="R31" s="53" t="s">
        <v>44</v>
      </c>
    </row>
    <row r="32" spans="1:18">
      <c r="A32" s="23">
        <v>23</v>
      </c>
      <c r="B32" s="26" t="s">
        <v>6</v>
      </c>
      <c r="C32" s="72"/>
      <c r="D32" s="72"/>
      <c r="E32" s="72"/>
      <c r="F32" s="72"/>
      <c r="G32" s="30"/>
      <c r="H32" s="30"/>
      <c r="I32" s="81"/>
      <c r="J32" s="66"/>
      <c r="K32" s="82"/>
      <c r="L32" s="52"/>
      <c r="M32" s="47"/>
      <c r="N32" s="48"/>
      <c r="O32" s="48"/>
      <c r="P32" s="49"/>
      <c r="Q32" s="45"/>
      <c r="R32" s="53"/>
    </row>
    <row r="33" spans="1:18">
      <c r="A33" s="23">
        <v>24</v>
      </c>
      <c r="B33" s="26" t="s">
        <v>6</v>
      </c>
      <c r="C33" s="72"/>
      <c r="D33" s="72"/>
      <c r="E33" s="72"/>
      <c r="F33" s="72"/>
      <c r="G33" s="30"/>
      <c r="H33" s="30"/>
      <c r="I33" s="81"/>
      <c r="J33" s="66"/>
      <c r="K33" s="82"/>
      <c r="L33" s="52"/>
      <c r="M33" s="47"/>
      <c r="N33" s="48" t="str">
        <f t="shared" ref="N33:N41" si="0">IF(M33="","",M33/$E$9)</f>
        <v/>
      </c>
      <c r="O33" s="48" t="str">
        <f t="shared" ref="O33:O41" si="1">IF(M33="","",M33/$K$9)</f>
        <v/>
      </c>
      <c r="P33" s="49" t="str">
        <f t="shared" ref="P33:P59" si="2">IF(M33="","",IF($K$9=M33,$L$9,IF(M33&gt;=$H$9,"призер","участник")))</f>
        <v/>
      </c>
      <c r="Q33" s="45"/>
      <c r="R33" s="53"/>
    </row>
    <row r="34" spans="1:18">
      <c r="A34" s="23">
        <v>25</v>
      </c>
      <c r="B34" s="26" t="s">
        <v>6</v>
      </c>
      <c r="C34" s="72"/>
      <c r="D34" s="72"/>
      <c r="E34" s="72"/>
      <c r="F34" s="72"/>
      <c r="G34" s="30"/>
      <c r="H34" s="30"/>
      <c r="I34" s="81"/>
      <c r="J34" s="66"/>
      <c r="K34" s="82"/>
      <c r="L34" s="52"/>
      <c r="M34" s="47"/>
      <c r="N34" s="48" t="str">
        <f t="shared" si="0"/>
        <v/>
      </c>
      <c r="O34" s="48" t="str">
        <f t="shared" si="1"/>
        <v/>
      </c>
      <c r="P34" s="49" t="str">
        <f t="shared" si="2"/>
        <v/>
      </c>
      <c r="Q34" s="45"/>
      <c r="R34" s="53"/>
    </row>
    <row r="35" spans="1:18">
      <c r="A35" s="23">
        <v>26</v>
      </c>
      <c r="B35" s="26" t="s">
        <v>6</v>
      </c>
      <c r="C35" s="72"/>
      <c r="D35" s="72"/>
      <c r="E35" s="72"/>
      <c r="F35" s="72"/>
      <c r="G35" s="30"/>
      <c r="H35" s="30"/>
      <c r="I35" s="81"/>
      <c r="J35" s="66"/>
      <c r="K35" s="82"/>
      <c r="L35" s="52"/>
      <c r="M35" s="47"/>
      <c r="N35" s="48" t="str">
        <f t="shared" si="0"/>
        <v/>
      </c>
      <c r="O35" s="48" t="str">
        <f t="shared" si="1"/>
        <v/>
      </c>
      <c r="P35" s="49" t="str">
        <f t="shared" si="2"/>
        <v/>
      </c>
      <c r="Q35" s="45"/>
      <c r="R35" s="53"/>
    </row>
    <row r="36" spans="1:18">
      <c r="A36" s="23">
        <v>27</v>
      </c>
      <c r="B36" s="26" t="s">
        <v>6</v>
      </c>
      <c r="C36" s="72"/>
      <c r="D36" s="72"/>
      <c r="E36" s="72"/>
      <c r="F36" s="72"/>
      <c r="G36" s="30"/>
      <c r="H36" s="30"/>
      <c r="I36" s="83"/>
      <c r="J36" s="66"/>
      <c r="K36" s="82"/>
      <c r="L36" s="52"/>
      <c r="M36" s="47"/>
      <c r="N36" s="48" t="str">
        <f t="shared" si="0"/>
        <v/>
      </c>
      <c r="O36" s="48" t="str">
        <f t="shared" si="1"/>
        <v/>
      </c>
      <c r="P36" s="49" t="str">
        <f t="shared" si="2"/>
        <v/>
      </c>
      <c r="Q36" s="45"/>
      <c r="R36" s="53"/>
    </row>
    <row r="37" spans="1:18">
      <c r="A37" s="23">
        <v>28</v>
      </c>
      <c r="B37" s="26" t="s">
        <v>6</v>
      </c>
      <c r="C37" s="72"/>
      <c r="D37" s="72"/>
      <c r="E37" s="72"/>
      <c r="F37" s="72"/>
      <c r="G37" s="30"/>
      <c r="H37" s="30"/>
      <c r="I37" s="81"/>
      <c r="J37" s="66"/>
      <c r="K37" s="82"/>
      <c r="L37" s="52"/>
      <c r="M37" s="47"/>
      <c r="N37" s="48" t="str">
        <f t="shared" si="0"/>
        <v/>
      </c>
      <c r="O37" s="48" t="str">
        <f t="shared" si="1"/>
        <v/>
      </c>
      <c r="P37" s="49" t="str">
        <f t="shared" si="2"/>
        <v/>
      </c>
      <c r="Q37" s="45"/>
      <c r="R37" s="53"/>
    </row>
    <row r="38" spans="1:18">
      <c r="A38" s="23">
        <v>29</v>
      </c>
      <c r="B38" s="26" t="s">
        <v>6</v>
      </c>
      <c r="C38" s="72"/>
      <c r="D38" s="72"/>
      <c r="E38" s="72"/>
      <c r="F38" s="72"/>
      <c r="G38" s="30"/>
      <c r="H38" s="30"/>
      <c r="I38" s="81"/>
      <c r="J38" s="66"/>
      <c r="K38" s="82"/>
      <c r="L38" s="52"/>
      <c r="M38" s="47"/>
      <c r="N38" s="48" t="str">
        <f t="shared" si="0"/>
        <v/>
      </c>
      <c r="O38" s="48" t="str">
        <f t="shared" si="1"/>
        <v/>
      </c>
      <c r="P38" s="49" t="str">
        <f t="shared" si="2"/>
        <v/>
      </c>
      <c r="Q38" s="45"/>
      <c r="R38" s="53"/>
    </row>
    <row r="39" spans="1:18">
      <c r="A39" s="23">
        <v>30</v>
      </c>
      <c r="B39" s="26" t="s">
        <v>6</v>
      </c>
      <c r="C39" s="72"/>
      <c r="D39" s="72"/>
      <c r="E39" s="72"/>
      <c r="F39" s="72"/>
      <c r="G39" s="30"/>
      <c r="H39" s="30"/>
      <c r="I39" s="81"/>
      <c r="J39" s="66"/>
      <c r="K39" s="82"/>
      <c r="L39" s="52"/>
      <c r="M39" s="47"/>
      <c r="N39" s="48" t="str">
        <f t="shared" si="0"/>
        <v/>
      </c>
      <c r="O39" s="48" t="str">
        <f t="shared" si="1"/>
        <v/>
      </c>
      <c r="P39" s="49" t="str">
        <f t="shared" si="2"/>
        <v/>
      </c>
      <c r="Q39" s="45"/>
      <c r="R39" s="53"/>
    </row>
    <row r="40" spans="1:18">
      <c r="A40" s="23">
        <v>31</v>
      </c>
      <c r="B40" s="26" t="s">
        <v>6</v>
      </c>
      <c r="C40" s="72"/>
      <c r="D40" s="72"/>
      <c r="E40" s="72"/>
      <c r="F40" s="72"/>
      <c r="G40" s="30"/>
      <c r="H40" s="30"/>
      <c r="I40" s="81"/>
      <c r="J40" s="66"/>
      <c r="K40" s="82"/>
      <c r="L40" s="52"/>
      <c r="M40" s="47"/>
      <c r="N40" s="48" t="str">
        <f t="shared" si="0"/>
        <v/>
      </c>
      <c r="O40" s="48" t="str">
        <f t="shared" si="1"/>
        <v/>
      </c>
      <c r="P40" s="49" t="str">
        <f t="shared" si="2"/>
        <v/>
      </c>
      <c r="Q40" s="45"/>
      <c r="R40" s="53"/>
    </row>
    <row r="41" spans="1:18">
      <c r="A41" s="23">
        <v>32</v>
      </c>
      <c r="B41" s="26" t="s">
        <v>6</v>
      </c>
      <c r="C41" s="72"/>
      <c r="D41" s="72"/>
      <c r="E41" s="72"/>
      <c r="F41" s="72"/>
      <c r="G41" s="30"/>
      <c r="H41" s="30"/>
      <c r="I41" s="81"/>
      <c r="J41" s="66"/>
      <c r="K41" s="82"/>
      <c r="L41" s="52"/>
      <c r="M41" s="47"/>
      <c r="N41" s="48" t="str">
        <f t="shared" si="0"/>
        <v/>
      </c>
      <c r="O41" s="48" t="str">
        <f t="shared" si="1"/>
        <v/>
      </c>
      <c r="P41" s="49" t="str">
        <f t="shared" si="2"/>
        <v/>
      </c>
      <c r="Q41" s="45"/>
      <c r="R41" s="53"/>
    </row>
    <row r="42" spans="1:18">
      <c r="A42" s="23">
        <v>33</v>
      </c>
      <c r="B42" s="26" t="s">
        <v>6</v>
      </c>
      <c r="C42" s="72"/>
      <c r="D42" s="72"/>
      <c r="E42" s="72"/>
      <c r="F42" s="72"/>
      <c r="G42" s="36"/>
      <c r="H42" s="36"/>
      <c r="I42" s="81"/>
      <c r="J42" s="66"/>
      <c r="K42" s="82"/>
      <c r="L42" s="52"/>
      <c r="M42" s="47"/>
      <c r="N42" s="48" t="str">
        <f t="shared" ref="N42:N59" si="3">IF(M42="","",M42/$E$9)</f>
        <v/>
      </c>
      <c r="O42" s="48" t="str">
        <f t="shared" ref="O42:O59" si="4">IF(M42="","",M42/$K$9)</f>
        <v/>
      </c>
      <c r="P42" s="49" t="str">
        <f t="shared" si="2"/>
        <v/>
      </c>
      <c r="Q42" s="45"/>
      <c r="R42" s="53"/>
    </row>
    <row r="43" spans="1:18">
      <c r="A43" s="23">
        <v>34</v>
      </c>
      <c r="B43" s="26" t="s">
        <v>6</v>
      </c>
      <c r="C43" s="72"/>
      <c r="D43" s="72"/>
      <c r="E43" s="72"/>
      <c r="F43" s="72"/>
      <c r="G43" s="30"/>
      <c r="H43" s="30"/>
      <c r="I43" s="81"/>
      <c r="J43" s="66"/>
      <c r="K43" s="82"/>
      <c r="L43" s="52"/>
      <c r="M43" s="47"/>
      <c r="N43" s="48" t="str">
        <f t="shared" si="3"/>
        <v/>
      </c>
      <c r="O43" s="48" t="str">
        <f t="shared" si="4"/>
        <v/>
      </c>
      <c r="P43" s="49" t="str">
        <f t="shared" si="2"/>
        <v/>
      </c>
      <c r="Q43" s="45"/>
      <c r="R43" s="53"/>
    </row>
    <row r="44" spans="1:18">
      <c r="A44" s="23">
        <v>35</v>
      </c>
      <c r="B44" s="26" t="s">
        <v>6</v>
      </c>
      <c r="C44" s="72"/>
      <c r="D44" s="72"/>
      <c r="E44" s="72"/>
      <c r="F44" s="72"/>
      <c r="G44" s="36"/>
      <c r="H44" s="36"/>
      <c r="I44" s="81"/>
      <c r="J44" s="66"/>
      <c r="K44" s="82"/>
      <c r="L44" s="52"/>
      <c r="M44" s="47"/>
      <c r="N44" s="48" t="str">
        <f t="shared" si="3"/>
        <v/>
      </c>
      <c r="O44" s="48" t="str">
        <f t="shared" si="4"/>
        <v/>
      </c>
      <c r="P44" s="49" t="str">
        <f t="shared" si="2"/>
        <v/>
      </c>
      <c r="Q44" s="45"/>
      <c r="R44" s="53"/>
    </row>
    <row r="45" spans="1:18">
      <c r="A45" s="23">
        <v>36</v>
      </c>
      <c r="B45" s="26" t="s">
        <v>6</v>
      </c>
      <c r="C45" s="27"/>
      <c r="D45" s="27"/>
      <c r="E45" s="27"/>
      <c r="F45" s="33"/>
      <c r="G45" s="30"/>
      <c r="H45" s="30"/>
      <c r="I45" s="81"/>
      <c r="J45" s="66"/>
      <c r="K45" s="82"/>
      <c r="L45" s="52"/>
      <c r="M45" s="47"/>
      <c r="N45" s="48" t="str">
        <f t="shared" si="3"/>
        <v/>
      </c>
      <c r="O45" s="48" t="str">
        <f t="shared" si="4"/>
        <v/>
      </c>
      <c r="P45" s="49" t="str">
        <f t="shared" si="2"/>
        <v/>
      </c>
      <c r="Q45" s="45"/>
      <c r="R45" s="53"/>
    </row>
    <row r="46" spans="1:18">
      <c r="A46" s="23">
        <v>37</v>
      </c>
      <c r="B46" s="26" t="s">
        <v>6</v>
      </c>
      <c r="C46" s="27"/>
      <c r="D46" s="27"/>
      <c r="E46" s="27"/>
      <c r="F46" s="33"/>
      <c r="G46" s="36"/>
      <c r="H46" s="36"/>
      <c r="I46" s="81"/>
      <c r="J46" s="66"/>
      <c r="K46" s="82"/>
      <c r="L46" s="52"/>
      <c r="M46" s="47"/>
      <c r="N46" s="48" t="str">
        <f t="shared" si="3"/>
        <v/>
      </c>
      <c r="O46" s="48" t="str">
        <f t="shared" si="4"/>
        <v/>
      </c>
      <c r="P46" s="49" t="str">
        <f t="shared" si="2"/>
        <v/>
      </c>
      <c r="Q46" s="45"/>
      <c r="R46" s="53"/>
    </row>
    <row r="47" spans="1:18">
      <c r="A47" s="23">
        <v>38</v>
      </c>
      <c r="B47" s="26" t="s">
        <v>6</v>
      </c>
      <c r="C47" s="27"/>
      <c r="D47" s="27"/>
      <c r="E47" s="27"/>
      <c r="F47" s="33"/>
      <c r="G47" s="30"/>
      <c r="H47" s="30"/>
      <c r="I47" s="81"/>
      <c r="J47" s="66"/>
      <c r="K47" s="82"/>
      <c r="L47" s="52"/>
      <c r="M47" s="47"/>
      <c r="N47" s="48" t="str">
        <f t="shared" si="3"/>
        <v/>
      </c>
      <c r="O47" s="48" t="str">
        <f t="shared" si="4"/>
        <v/>
      </c>
      <c r="P47" s="49" t="str">
        <f t="shared" si="2"/>
        <v/>
      </c>
      <c r="Q47" s="45"/>
      <c r="R47" s="53"/>
    </row>
    <row r="48" spans="1:18">
      <c r="A48" s="23">
        <v>39</v>
      </c>
      <c r="B48" s="26" t="s">
        <v>6</v>
      </c>
      <c r="C48" s="27"/>
      <c r="D48" s="27"/>
      <c r="E48" s="27"/>
      <c r="F48" s="33"/>
      <c r="G48" s="36"/>
      <c r="H48" s="36"/>
      <c r="I48" s="81"/>
      <c r="J48" s="66"/>
      <c r="K48" s="82"/>
      <c r="L48" s="52"/>
      <c r="M48" s="47"/>
      <c r="N48" s="48" t="str">
        <f t="shared" si="3"/>
        <v/>
      </c>
      <c r="O48" s="48" t="str">
        <f t="shared" si="4"/>
        <v/>
      </c>
      <c r="P48" s="49" t="str">
        <f t="shared" si="2"/>
        <v/>
      </c>
      <c r="Q48" s="45"/>
      <c r="R48" s="53"/>
    </row>
    <row r="49" spans="1:18">
      <c r="A49" s="23">
        <v>40</v>
      </c>
      <c r="B49" s="26" t="s">
        <v>6</v>
      </c>
      <c r="C49" s="27"/>
      <c r="D49" s="27"/>
      <c r="E49" s="27"/>
      <c r="F49" s="33"/>
      <c r="G49" s="30"/>
      <c r="H49" s="30"/>
      <c r="I49" s="81"/>
      <c r="J49" s="66"/>
      <c r="K49" s="82"/>
      <c r="L49" s="52"/>
      <c r="M49" s="47"/>
      <c r="N49" s="48" t="str">
        <f t="shared" si="3"/>
        <v/>
      </c>
      <c r="O49" s="48" t="str">
        <f t="shared" si="4"/>
        <v/>
      </c>
      <c r="P49" s="49" t="str">
        <f t="shared" si="2"/>
        <v/>
      </c>
      <c r="Q49" s="45"/>
      <c r="R49" s="53"/>
    </row>
    <row r="50" spans="1:18">
      <c r="A50" s="23">
        <v>41</v>
      </c>
      <c r="B50" s="26" t="s">
        <v>6</v>
      </c>
      <c r="C50" s="27"/>
      <c r="D50" s="27"/>
      <c r="E50" s="27"/>
      <c r="F50" s="33"/>
      <c r="G50" s="36"/>
      <c r="H50" s="36"/>
      <c r="I50" s="81"/>
      <c r="J50" s="66"/>
      <c r="K50" s="82"/>
      <c r="L50" s="52"/>
      <c r="M50" s="47"/>
      <c r="N50" s="48" t="str">
        <f t="shared" si="3"/>
        <v/>
      </c>
      <c r="O50" s="48" t="str">
        <f t="shared" si="4"/>
        <v/>
      </c>
      <c r="P50" s="49" t="str">
        <f t="shared" si="2"/>
        <v/>
      </c>
      <c r="Q50" s="45"/>
      <c r="R50" s="53"/>
    </row>
    <row r="51" spans="1:18">
      <c r="A51" s="23">
        <v>42</v>
      </c>
      <c r="B51" s="26" t="s">
        <v>6</v>
      </c>
      <c r="C51" s="27"/>
      <c r="D51" s="27"/>
      <c r="E51" s="27"/>
      <c r="F51" s="33"/>
      <c r="G51" s="30"/>
      <c r="H51" s="30"/>
      <c r="I51" s="81"/>
      <c r="J51" s="66"/>
      <c r="K51" s="82"/>
      <c r="L51" s="52"/>
      <c r="M51" s="47"/>
      <c r="N51" s="48" t="str">
        <f t="shared" si="3"/>
        <v/>
      </c>
      <c r="O51" s="48" t="str">
        <f t="shared" si="4"/>
        <v/>
      </c>
      <c r="P51" s="49" t="str">
        <f t="shared" si="2"/>
        <v/>
      </c>
      <c r="Q51" s="45"/>
      <c r="R51" s="53"/>
    </row>
    <row r="52" spans="1:18">
      <c r="A52" s="23">
        <v>43</v>
      </c>
      <c r="B52" s="26" t="s">
        <v>6</v>
      </c>
      <c r="C52" s="27"/>
      <c r="D52" s="27"/>
      <c r="E52" s="27"/>
      <c r="F52" s="33"/>
      <c r="G52" s="36"/>
      <c r="H52" s="36"/>
      <c r="I52" s="81"/>
      <c r="J52" s="66"/>
      <c r="K52" s="82"/>
      <c r="L52" s="52"/>
      <c r="M52" s="47"/>
      <c r="N52" s="48" t="str">
        <f t="shared" si="3"/>
        <v/>
      </c>
      <c r="O52" s="48" t="str">
        <f t="shared" si="4"/>
        <v/>
      </c>
      <c r="P52" s="49" t="str">
        <f t="shared" si="2"/>
        <v/>
      </c>
      <c r="Q52" s="45"/>
      <c r="R52" s="53"/>
    </row>
    <row r="53" spans="1:18">
      <c r="A53" s="23">
        <v>44</v>
      </c>
      <c r="B53" s="26" t="s">
        <v>6</v>
      </c>
      <c r="C53" s="27"/>
      <c r="D53" s="27"/>
      <c r="E53" s="27"/>
      <c r="F53" s="33"/>
      <c r="G53" s="30"/>
      <c r="H53" s="30"/>
      <c r="I53" s="81"/>
      <c r="J53" s="66"/>
      <c r="K53" s="82"/>
      <c r="L53" s="52"/>
      <c r="M53" s="47"/>
      <c r="N53" s="48" t="str">
        <f t="shared" si="3"/>
        <v/>
      </c>
      <c r="O53" s="48" t="str">
        <f t="shared" si="4"/>
        <v/>
      </c>
      <c r="P53" s="49" t="str">
        <f t="shared" si="2"/>
        <v/>
      </c>
      <c r="Q53" s="45"/>
      <c r="R53" s="53"/>
    </row>
    <row r="54" spans="1:18">
      <c r="A54" s="23">
        <v>45</v>
      </c>
      <c r="B54" s="26" t="s">
        <v>6</v>
      </c>
      <c r="C54" s="27"/>
      <c r="D54" s="27"/>
      <c r="E54" s="27"/>
      <c r="F54" s="33"/>
      <c r="G54" s="36"/>
      <c r="H54" s="36"/>
      <c r="I54" s="81"/>
      <c r="J54" s="66"/>
      <c r="K54" s="82"/>
      <c r="L54" s="52"/>
      <c r="M54" s="47"/>
      <c r="N54" s="48" t="str">
        <f t="shared" si="3"/>
        <v/>
      </c>
      <c r="O54" s="48" t="str">
        <f t="shared" si="4"/>
        <v/>
      </c>
      <c r="P54" s="49" t="str">
        <f t="shared" si="2"/>
        <v/>
      </c>
      <c r="Q54" s="45"/>
      <c r="R54" s="53"/>
    </row>
    <row r="55" spans="1:18">
      <c r="A55" s="23">
        <v>46</v>
      </c>
      <c r="B55" s="26" t="s">
        <v>6</v>
      </c>
      <c r="C55" s="27"/>
      <c r="D55" s="27"/>
      <c r="E55" s="27"/>
      <c r="F55" s="33"/>
      <c r="G55" s="30"/>
      <c r="H55" s="30"/>
      <c r="I55" s="81"/>
      <c r="J55" s="66"/>
      <c r="K55" s="82"/>
      <c r="L55" s="52"/>
      <c r="M55" s="47"/>
      <c r="N55" s="48" t="str">
        <f t="shared" si="3"/>
        <v/>
      </c>
      <c r="O55" s="48" t="str">
        <f t="shared" si="4"/>
        <v/>
      </c>
      <c r="P55" s="49" t="str">
        <f t="shared" si="2"/>
        <v/>
      </c>
      <c r="Q55" s="45"/>
      <c r="R55" s="53"/>
    </row>
    <row r="56" spans="1:18">
      <c r="A56" s="23">
        <v>47</v>
      </c>
      <c r="B56" s="26" t="s">
        <v>6</v>
      </c>
      <c r="C56" s="27"/>
      <c r="D56" s="27"/>
      <c r="E56" s="27"/>
      <c r="F56" s="33"/>
      <c r="G56" s="36"/>
      <c r="H56" s="36"/>
      <c r="I56" s="81"/>
      <c r="J56" s="66"/>
      <c r="K56" s="82"/>
      <c r="L56" s="52"/>
      <c r="M56" s="47"/>
      <c r="N56" s="48" t="str">
        <f t="shared" si="3"/>
        <v/>
      </c>
      <c r="O56" s="48" t="str">
        <f t="shared" si="4"/>
        <v/>
      </c>
      <c r="P56" s="49" t="str">
        <f t="shared" si="2"/>
        <v/>
      </c>
      <c r="Q56" s="45"/>
      <c r="R56" s="53"/>
    </row>
    <row r="57" spans="1:18">
      <c r="A57" s="23">
        <v>48</v>
      </c>
      <c r="B57" s="26" t="s">
        <v>6</v>
      </c>
      <c r="C57" s="27"/>
      <c r="D57" s="27"/>
      <c r="E57" s="27"/>
      <c r="F57" s="33"/>
      <c r="G57" s="30"/>
      <c r="H57" s="30"/>
      <c r="I57" s="81"/>
      <c r="J57" s="66"/>
      <c r="K57" s="82"/>
      <c r="L57" s="52"/>
      <c r="M57" s="47"/>
      <c r="N57" s="48" t="str">
        <f t="shared" si="3"/>
        <v/>
      </c>
      <c r="O57" s="48" t="str">
        <f t="shared" si="4"/>
        <v/>
      </c>
      <c r="P57" s="49" t="str">
        <f t="shared" si="2"/>
        <v/>
      </c>
      <c r="Q57" s="45"/>
      <c r="R57" s="53"/>
    </row>
    <row r="58" spans="1:18">
      <c r="A58" s="23">
        <v>49</v>
      </c>
      <c r="B58" s="26" t="s">
        <v>6</v>
      </c>
      <c r="C58" s="27"/>
      <c r="D58" s="27"/>
      <c r="E58" s="27"/>
      <c r="F58" s="33"/>
      <c r="G58" s="36"/>
      <c r="H58" s="36"/>
      <c r="I58" s="81"/>
      <c r="J58" s="66"/>
      <c r="K58" s="82"/>
      <c r="L58" s="52"/>
      <c r="M58" s="47"/>
      <c r="N58" s="48" t="str">
        <f t="shared" si="3"/>
        <v/>
      </c>
      <c r="O58" s="48" t="str">
        <f t="shared" si="4"/>
        <v/>
      </c>
      <c r="P58" s="49" t="str">
        <f t="shared" si="2"/>
        <v/>
      </c>
      <c r="Q58" s="45"/>
      <c r="R58" s="53"/>
    </row>
    <row r="59" spans="1:18">
      <c r="A59" s="23">
        <v>50</v>
      </c>
      <c r="B59" s="26" t="s">
        <v>6</v>
      </c>
      <c r="C59" s="27"/>
      <c r="D59" s="27"/>
      <c r="E59" s="27"/>
      <c r="F59" s="33"/>
      <c r="G59" s="30"/>
      <c r="H59" s="30"/>
      <c r="I59" s="81"/>
      <c r="J59" s="66"/>
      <c r="K59" s="82"/>
      <c r="L59" s="52"/>
      <c r="M59" s="47"/>
      <c r="N59" s="48" t="str">
        <f t="shared" si="3"/>
        <v/>
      </c>
      <c r="O59" s="48" t="str">
        <f t="shared" si="4"/>
        <v/>
      </c>
      <c r="P59" s="49" t="str">
        <f t="shared" si="2"/>
        <v/>
      </c>
      <c r="Q59" s="45"/>
      <c r="R59" s="53"/>
    </row>
    <row r="60" spans="10:10">
      <c r="J60" s="72"/>
    </row>
    <row r="61" spans="2:10">
      <c r="B61" s="37" t="s">
        <v>38</v>
      </c>
      <c r="J61" s="72"/>
    </row>
  </sheetData>
  <protectedRanges>
    <protectedRange sqref="N11:N59" name="Диапазон1_3_1"/>
    <protectedRange sqref="O11:O59" name="Диапазон1_1_1_1"/>
    <protectedRange sqref="P11 P15:P59 P12:P14" name="Диапазон1_2_1_1_1"/>
  </protectedRanges>
  <autoFilter xmlns:etc="http://www.wps.cn/officeDocument/2017/etCustomData" ref="A10:R59" etc:filterBottomFollowUsedRange="0">
    <sortState ref="A11:R59">
      <sortCondition ref="M10" descending="1"/>
    </sortState>
    <extLst/>
  </autoFilter>
  <mergeCells count="3">
    <mergeCell ref="A1:R1"/>
    <mergeCell ref="C2:P2"/>
    <mergeCell ref="C9:D9"/>
  </mergeCells>
  <conditionalFormatting sqref="C4">
    <cfRule type="expression" dxfId="0" priority="4" stopIfTrue="1">
      <formula>ISBLANK(C4)</formula>
    </cfRule>
  </conditionalFormatting>
  <conditionalFormatting sqref="C5">
    <cfRule type="expression" dxfId="0" priority="3" stopIfTrue="1">
      <formula>ISBLANK(C5)</formula>
    </cfRule>
  </conditionalFormatting>
  <conditionalFormatting sqref="C8">
    <cfRule type="expression" dxfId="0" priority="2" stopIfTrue="1">
      <formula>ISBLANK(C8)</formula>
    </cfRule>
  </conditionalFormatting>
  <conditionalFormatting sqref="E9">
    <cfRule type="expression" dxfId="0" priority="1" stopIfTrue="1">
      <formula>ISBLANK(E9)</formula>
    </cfRule>
  </conditionalFormatting>
  <dataValidations count="1">
    <dataValidation allowBlank="1" showInputMessage="1" showErrorMessage="1" sqref="E9 B10:F10 C31:F31 A4:A8 C4:C8 E6:E7 F4:F8"/>
  </dataValidations>
  <pageMargins left="0.25" right="0.25" top="0.33" bottom="0.34" header="0.3" footer="0.3"/>
  <pageSetup paperSize="9" scale="50" fitToHeight="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62"/>
  <sheetViews>
    <sheetView topLeftCell="G6" workbookViewId="0">
      <selection activeCell="P14" sqref="P14"/>
    </sheetView>
  </sheetViews>
  <sheetFormatPr defaultColWidth="9.14444444444444" defaultRowHeight="15"/>
  <cols>
    <col min="1" max="1" width="4.56666666666667" style="10" customWidth="1"/>
    <col min="2" max="2" width="19.5666666666667" style="10" customWidth="1"/>
    <col min="3" max="4" width="16.5666666666667" style="10" customWidth="1"/>
    <col min="5" max="5" width="14.4222222222222" style="10" customWidth="1"/>
    <col min="6" max="6" width="12.5666666666667" style="10" customWidth="1"/>
    <col min="7" max="7" width="14.1444444444444" style="10" customWidth="1"/>
    <col min="8" max="8" width="15.2888888888889" style="10" customWidth="1"/>
    <col min="9" max="9" width="18.5666666666667" style="10" customWidth="1"/>
    <col min="10" max="10" width="21" style="10" customWidth="1"/>
    <col min="11" max="12" width="13.8555555555556" style="10" customWidth="1"/>
    <col min="13" max="13" width="10.7111111111111" style="10" customWidth="1"/>
    <col min="14" max="15" width="8.42222222222222" style="10" customWidth="1"/>
    <col min="16" max="16" width="13" style="10" customWidth="1"/>
    <col min="17" max="17" width="43.1444444444444" style="10" customWidth="1"/>
    <col min="18" max="18" width="12.8555555555556" style="10" customWidth="1"/>
    <col min="19" max="16384" width="9.14444444444444" style="10"/>
  </cols>
  <sheetData>
    <row r="1" spans="1:18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ht="32.25" customHeight="1" spans="2:18">
      <c r="B2" s="12"/>
      <c r="C2" s="13" t="s">
        <v>85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54" t="s">
        <v>1</v>
      </c>
      <c r="R2" s="55">
        <f>COUNTA(M11:M60)</f>
        <v>11</v>
      </c>
    </row>
    <row r="3" spans="2:18">
      <c r="B3" s="12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54"/>
      <c r="R3" s="55"/>
    </row>
    <row r="4" spans="1:18">
      <c r="A4" s="14" t="s">
        <v>2</v>
      </c>
      <c r="B4" s="15"/>
      <c r="C4" s="14" t="s">
        <v>40</v>
      </c>
      <c r="E4" s="16" t="s">
        <v>3</v>
      </c>
      <c r="F4" s="17"/>
      <c r="Q4" s="21" t="s">
        <v>4</v>
      </c>
      <c r="R4" s="56">
        <f>COUNTIF(P11:P60,"победитель")</f>
        <v>2</v>
      </c>
    </row>
    <row r="5" spans="1:18">
      <c r="A5" s="14" t="s">
        <v>5</v>
      </c>
      <c r="B5" s="15"/>
      <c r="C5" s="14" t="s">
        <v>6</v>
      </c>
      <c r="E5" s="16" t="s">
        <v>7</v>
      </c>
      <c r="F5" s="17"/>
      <c r="Q5" s="21" t="s">
        <v>8</v>
      </c>
      <c r="R5" s="55">
        <f>COUNTIF(P11:P60,"призер")</f>
        <v>0</v>
      </c>
    </row>
    <row r="6" spans="1:18">
      <c r="A6" s="14" t="s">
        <v>9</v>
      </c>
      <c r="B6" s="15"/>
      <c r="C6" s="14" t="s">
        <v>10</v>
      </c>
      <c r="E6" s="17"/>
      <c r="F6" s="17"/>
      <c r="Q6" s="21" t="s">
        <v>11</v>
      </c>
      <c r="R6" s="55">
        <f>COUNTIF(P11:P60,"участник")</f>
        <v>9</v>
      </c>
    </row>
    <row r="7" spans="1:18">
      <c r="A7" s="14" t="s">
        <v>12</v>
      </c>
      <c r="B7" s="15"/>
      <c r="C7" s="14">
        <v>6</v>
      </c>
      <c r="E7" s="17"/>
      <c r="F7" s="17"/>
      <c r="P7" s="38"/>
      <c r="Q7" s="21" t="s">
        <v>13</v>
      </c>
      <c r="R7" s="57">
        <v>0.45</v>
      </c>
    </row>
    <row r="8" spans="1:18">
      <c r="A8" s="14" t="s">
        <v>14</v>
      </c>
      <c r="B8" s="15"/>
      <c r="C8" s="18">
        <v>45950</v>
      </c>
      <c r="F8" s="17"/>
      <c r="Q8" s="58" t="s">
        <v>15</v>
      </c>
      <c r="R8" s="57">
        <f>(R4+R5)/R2</f>
        <v>0.181818181818182</v>
      </c>
    </row>
    <row r="9" spans="3:18">
      <c r="C9" s="19" t="s">
        <v>16</v>
      </c>
      <c r="D9" s="19"/>
      <c r="E9" s="20">
        <v>84</v>
      </c>
      <c r="G9" s="21" t="s">
        <v>17</v>
      </c>
      <c r="H9" s="61">
        <f>E9/2</f>
        <v>42</v>
      </c>
      <c r="J9" s="39" t="s">
        <v>18</v>
      </c>
      <c r="K9" s="40">
        <f>MAX(M11:M60)</f>
        <v>24</v>
      </c>
      <c r="L9" s="41" t="str">
        <f>IF(K9*100/E9&gt;=50,"победитель","участник")</f>
        <v>участник</v>
      </c>
      <c r="P9" s="42">
        <f>R8-45%</f>
        <v>-0.268181818181818</v>
      </c>
      <c r="Q9" s="21" t="s">
        <v>19</v>
      </c>
      <c r="R9" s="59">
        <f>IF((R2*P9)&gt;0,(R2*P9),0)</f>
        <v>0</v>
      </c>
    </row>
    <row r="10" ht="105" spans="1:21">
      <c r="A10" s="23" t="s">
        <v>20</v>
      </c>
      <c r="B10" s="24" t="s">
        <v>21</v>
      </c>
      <c r="C10" s="24" t="s">
        <v>22</v>
      </c>
      <c r="D10" s="24" t="s">
        <v>23</v>
      </c>
      <c r="E10" s="24" t="s">
        <v>24</v>
      </c>
      <c r="F10" s="24" t="s">
        <v>25</v>
      </c>
      <c r="G10" s="24" t="s">
        <v>26</v>
      </c>
      <c r="H10" s="25" t="s">
        <v>27</v>
      </c>
      <c r="I10" s="24" t="s">
        <v>28</v>
      </c>
      <c r="J10" s="24" t="s">
        <v>29</v>
      </c>
      <c r="K10" s="24" t="s">
        <v>30</v>
      </c>
      <c r="L10" s="43" t="s">
        <v>31</v>
      </c>
      <c r="M10" s="24" t="s">
        <v>32</v>
      </c>
      <c r="N10" s="24" t="s">
        <v>33</v>
      </c>
      <c r="O10" s="24" t="s">
        <v>34</v>
      </c>
      <c r="P10" s="24" t="s">
        <v>35</v>
      </c>
      <c r="Q10" s="24" t="s">
        <v>36</v>
      </c>
      <c r="R10" s="24" t="s">
        <v>37</v>
      </c>
      <c r="S10" s="60"/>
      <c r="T10" s="60"/>
      <c r="U10" s="60"/>
    </row>
    <row r="11" s="9" customFormat="1" ht="12.95" customHeight="1" spans="1:18">
      <c r="A11" s="23">
        <v>4</v>
      </c>
      <c r="B11" s="26" t="s">
        <v>6</v>
      </c>
      <c r="C11" s="27" t="s">
        <v>78</v>
      </c>
      <c r="D11" s="27" t="s">
        <v>59</v>
      </c>
      <c r="E11" s="27" t="s">
        <v>59</v>
      </c>
      <c r="F11" s="33"/>
      <c r="G11" s="30"/>
      <c r="H11" s="30"/>
      <c r="I11" s="44"/>
      <c r="J11" s="45" t="s">
        <v>44</v>
      </c>
      <c r="K11" s="44" t="s">
        <v>86</v>
      </c>
      <c r="L11" s="51" t="s">
        <v>87</v>
      </c>
      <c r="M11" s="66">
        <v>24</v>
      </c>
      <c r="N11" s="48">
        <f>IF(M11="","",M11/$E$9)</f>
        <v>0.285714285714286</v>
      </c>
      <c r="O11" s="48">
        <f>IF(M11="","",M11/$K$9)</f>
        <v>1</v>
      </c>
      <c r="P11" s="49" t="s">
        <v>47</v>
      </c>
      <c r="Q11" s="45" t="s">
        <v>48</v>
      </c>
      <c r="R11" s="53" t="s">
        <v>44</v>
      </c>
    </row>
    <row r="12" s="9" customFormat="1" ht="12.95" customHeight="1" spans="1:18">
      <c r="A12" s="23">
        <v>5</v>
      </c>
      <c r="B12" s="26" t="s">
        <v>6</v>
      </c>
      <c r="C12" s="72" t="s">
        <v>88</v>
      </c>
      <c r="D12" s="27" t="s">
        <v>71</v>
      </c>
      <c r="E12" s="27" t="s">
        <v>42</v>
      </c>
      <c r="F12" s="33"/>
      <c r="G12" s="30"/>
      <c r="H12" s="30"/>
      <c r="I12" s="44"/>
      <c r="J12" s="45" t="s">
        <v>44</v>
      </c>
      <c r="K12" s="44" t="s">
        <v>89</v>
      </c>
      <c r="L12" s="51" t="s">
        <v>90</v>
      </c>
      <c r="M12" s="66">
        <v>24</v>
      </c>
      <c r="N12" s="48">
        <f>IF(M12="","",M12/$E$9)</f>
        <v>0.285714285714286</v>
      </c>
      <c r="O12" s="48">
        <f>IF(M12="","",M12/$K$9)</f>
        <v>1</v>
      </c>
      <c r="P12" s="49" t="s">
        <v>47</v>
      </c>
      <c r="Q12" s="45" t="s">
        <v>48</v>
      </c>
      <c r="R12" s="53" t="s">
        <v>44</v>
      </c>
    </row>
    <row r="13" spans="1:18">
      <c r="A13" s="23">
        <v>1</v>
      </c>
      <c r="B13" s="26" t="s">
        <v>6</v>
      </c>
      <c r="C13" s="72" t="s">
        <v>91</v>
      </c>
      <c r="D13" s="27" t="s">
        <v>42</v>
      </c>
      <c r="E13" s="27" t="s">
        <v>71</v>
      </c>
      <c r="F13" s="33"/>
      <c r="G13" s="30"/>
      <c r="H13" s="30"/>
      <c r="I13" s="44"/>
      <c r="J13" s="45" t="s">
        <v>44</v>
      </c>
      <c r="K13" s="44" t="s">
        <v>86</v>
      </c>
      <c r="L13" s="51" t="s">
        <v>92</v>
      </c>
      <c r="M13" s="66">
        <v>12</v>
      </c>
      <c r="N13" s="48">
        <f>IF(M13="","",M13/$E$9)</f>
        <v>0.142857142857143</v>
      </c>
      <c r="O13" s="48">
        <f>IF(M13="","",M13/$K$9)</f>
        <v>0.5</v>
      </c>
      <c r="P13" s="49" t="str">
        <f>IF(M13="","",IF($K$9=M13,$L$9,IF(M13&gt;=$H$9,"призер","участник")))</f>
        <v>участник</v>
      </c>
      <c r="Q13" s="45" t="s">
        <v>48</v>
      </c>
      <c r="R13" s="53" t="s">
        <v>44</v>
      </c>
    </row>
    <row r="14" spans="1:18">
      <c r="A14" s="23">
        <v>3</v>
      </c>
      <c r="B14" s="26" t="s">
        <v>6</v>
      </c>
      <c r="C14" s="27" t="s">
        <v>71</v>
      </c>
      <c r="D14" s="27" t="s">
        <v>66</v>
      </c>
      <c r="E14" s="27" t="s">
        <v>56</v>
      </c>
      <c r="F14" s="33"/>
      <c r="G14" s="30"/>
      <c r="H14" s="30"/>
      <c r="I14" s="44"/>
      <c r="J14" s="45" t="s">
        <v>44</v>
      </c>
      <c r="K14" s="50" t="s">
        <v>86</v>
      </c>
      <c r="L14" s="51" t="s">
        <v>93</v>
      </c>
      <c r="M14" s="66">
        <v>12</v>
      </c>
      <c r="N14" s="48">
        <f>IF(M14="","",M14/$E$9)</f>
        <v>0.142857142857143</v>
      </c>
      <c r="O14" s="48">
        <f>IF(M14="","",M14/$K$9)</f>
        <v>0.5</v>
      </c>
      <c r="P14" s="49" t="str">
        <f>IF(M14="","",IF($K$9=M14,$L$9,IF(M14&gt;=$H$9,"призер","участник")))</f>
        <v>участник</v>
      </c>
      <c r="Q14" s="45" t="s">
        <v>48</v>
      </c>
      <c r="R14" s="53" t="s">
        <v>44</v>
      </c>
    </row>
    <row r="15" spans="1:18">
      <c r="A15" s="23">
        <v>7</v>
      </c>
      <c r="B15" s="26" t="s">
        <v>6</v>
      </c>
      <c r="C15" s="72" t="s">
        <v>56</v>
      </c>
      <c r="D15" s="27" t="s">
        <v>60</v>
      </c>
      <c r="E15" s="27" t="s">
        <v>78</v>
      </c>
      <c r="F15" s="33"/>
      <c r="G15" s="30"/>
      <c r="H15" s="30"/>
      <c r="I15" s="44"/>
      <c r="J15" s="45" t="s">
        <v>44</v>
      </c>
      <c r="K15" s="44" t="s">
        <v>89</v>
      </c>
      <c r="L15" s="51" t="s">
        <v>94</v>
      </c>
      <c r="M15" s="66">
        <v>12</v>
      </c>
      <c r="N15" s="48">
        <f>IF(M15="","",M15/$E$9)</f>
        <v>0.142857142857143</v>
      </c>
      <c r="O15" s="48">
        <f>IF(M15="","",M15/$K$9)</f>
        <v>0.5</v>
      </c>
      <c r="P15" s="49" t="str">
        <f>IF(M15="","",IF($K$9=M15,$L$9,IF(M15&gt;=$H$9,"призер","участник")))</f>
        <v>участник</v>
      </c>
      <c r="Q15" s="45" t="s">
        <v>48</v>
      </c>
      <c r="R15" s="53" t="s">
        <v>44</v>
      </c>
    </row>
    <row r="16" spans="1:18">
      <c r="A16" s="23">
        <v>10</v>
      </c>
      <c r="B16" s="26" t="s">
        <v>6</v>
      </c>
      <c r="C16" s="72" t="s">
        <v>41</v>
      </c>
      <c r="D16" s="27" t="s">
        <v>42</v>
      </c>
      <c r="E16" s="27" t="s">
        <v>95</v>
      </c>
      <c r="F16" s="33"/>
      <c r="G16" s="30"/>
      <c r="H16" s="30"/>
      <c r="I16" s="44"/>
      <c r="J16" s="45" t="s">
        <v>44</v>
      </c>
      <c r="K16" s="44" t="s">
        <v>89</v>
      </c>
      <c r="L16" s="51" t="s">
        <v>96</v>
      </c>
      <c r="M16" s="66">
        <v>12</v>
      </c>
      <c r="N16" s="48">
        <f>IF(M16="","",M16/$E$9)</f>
        <v>0.142857142857143</v>
      </c>
      <c r="O16" s="48">
        <f>IF(M16="","",M16/$K$9)</f>
        <v>0.5</v>
      </c>
      <c r="P16" s="49" t="str">
        <f>IF(M16="","",IF($K$9=M16,$L$9,IF(M16&gt;=$H$9,"призер","участник")))</f>
        <v>участник</v>
      </c>
      <c r="Q16" s="45" t="s">
        <v>48</v>
      </c>
      <c r="R16" s="53" t="s">
        <v>44</v>
      </c>
    </row>
    <row r="17" spans="1:18">
      <c r="A17" s="23">
        <v>11</v>
      </c>
      <c r="B17" s="26" t="s">
        <v>6</v>
      </c>
      <c r="C17" s="72" t="s">
        <v>76</v>
      </c>
      <c r="D17" s="27" t="s">
        <v>71</v>
      </c>
      <c r="E17" s="27" t="s">
        <v>42</v>
      </c>
      <c r="F17" s="33"/>
      <c r="G17" s="30"/>
      <c r="H17" s="30"/>
      <c r="I17" s="44"/>
      <c r="J17" s="45" t="s">
        <v>44</v>
      </c>
      <c r="K17" s="44" t="s">
        <v>89</v>
      </c>
      <c r="L17" s="51" t="s">
        <v>97</v>
      </c>
      <c r="M17" s="66">
        <v>12</v>
      </c>
      <c r="N17" s="48">
        <f>IF(M17="","",M17/$E$9)</f>
        <v>0.142857142857143</v>
      </c>
      <c r="O17" s="48">
        <f>IF(M17="","",M17/$K$9)</f>
        <v>0.5</v>
      </c>
      <c r="P17" s="49" t="str">
        <f>IF(M17="","",IF($K$9=M17,$L$9,IF(M17&gt;=$H$9,"призер","участник")))</f>
        <v>участник</v>
      </c>
      <c r="Q17" s="45" t="s">
        <v>48</v>
      </c>
      <c r="R17" s="53" t="s">
        <v>44</v>
      </c>
    </row>
    <row r="18" spans="1:18">
      <c r="A18" s="23">
        <v>2</v>
      </c>
      <c r="B18" s="26" t="s">
        <v>6</v>
      </c>
      <c r="C18" s="27" t="s">
        <v>81</v>
      </c>
      <c r="D18" s="27" t="s">
        <v>49</v>
      </c>
      <c r="E18" s="27" t="s">
        <v>69</v>
      </c>
      <c r="F18" s="33"/>
      <c r="G18" s="30"/>
      <c r="H18" s="30"/>
      <c r="I18" s="44"/>
      <c r="J18" s="45" t="s">
        <v>44</v>
      </c>
      <c r="K18" s="44" t="s">
        <v>86</v>
      </c>
      <c r="L18" s="51" t="s">
        <v>98</v>
      </c>
      <c r="M18" s="66">
        <v>0</v>
      </c>
      <c r="N18" s="48">
        <f>IF(M18="","",M18/$E$9)</f>
        <v>0</v>
      </c>
      <c r="O18" s="48">
        <f>IF(M18="","",M18/$K$9)</f>
        <v>0</v>
      </c>
      <c r="P18" s="49" t="str">
        <f>IF(M18="","",IF($K$9=M18,$L$9,IF(M18&gt;=$H$9,"призер","участник")))</f>
        <v>участник</v>
      </c>
      <c r="Q18" s="45" t="s">
        <v>48</v>
      </c>
      <c r="R18" s="53" t="s">
        <v>44</v>
      </c>
    </row>
    <row r="19" spans="1:18">
      <c r="A19" s="23">
        <v>6</v>
      </c>
      <c r="B19" s="26" t="s">
        <v>6</v>
      </c>
      <c r="C19" s="72" t="s">
        <v>41</v>
      </c>
      <c r="D19" s="27" t="s">
        <v>99</v>
      </c>
      <c r="E19" s="27" t="s">
        <v>42</v>
      </c>
      <c r="F19" s="33"/>
      <c r="G19" s="30"/>
      <c r="H19" s="30"/>
      <c r="I19" s="44"/>
      <c r="J19" s="45" t="s">
        <v>44</v>
      </c>
      <c r="K19" s="44" t="s">
        <v>89</v>
      </c>
      <c r="L19" s="51" t="s">
        <v>100</v>
      </c>
      <c r="M19" s="66">
        <v>0</v>
      </c>
      <c r="N19" s="48">
        <f>IF(M19="","",M19/$E$9)</f>
        <v>0</v>
      </c>
      <c r="O19" s="48">
        <f>IF(M19="","",M19/$K$9)</f>
        <v>0</v>
      </c>
      <c r="P19" s="49" t="str">
        <f>IF(M19="","",IF($K$9=M19,$L$9,IF(M19&gt;=$H$9,"призер","участник")))</f>
        <v>участник</v>
      </c>
      <c r="Q19" s="45" t="s">
        <v>48</v>
      </c>
      <c r="R19" s="53" t="s">
        <v>44</v>
      </c>
    </row>
    <row r="20" spans="1:18">
      <c r="A20" s="23">
        <v>8</v>
      </c>
      <c r="B20" s="26" t="s">
        <v>6</v>
      </c>
      <c r="C20" s="27" t="s">
        <v>60</v>
      </c>
      <c r="D20" s="27" t="s">
        <v>71</v>
      </c>
      <c r="E20" s="27" t="s">
        <v>56</v>
      </c>
      <c r="F20" s="33"/>
      <c r="G20" s="30"/>
      <c r="H20" s="30"/>
      <c r="I20" s="44"/>
      <c r="J20" s="45" t="s">
        <v>44</v>
      </c>
      <c r="K20" s="44" t="s">
        <v>86</v>
      </c>
      <c r="L20" s="51" t="s">
        <v>101</v>
      </c>
      <c r="M20" s="66">
        <v>0</v>
      </c>
      <c r="N20" s="48">
        <f>IF(M20="","",M20/$E$9)</f>
        <v>0</v>
      </c>
      <c r="O20" s="48">
        <f>IF(M20="","",M20/$K$9)</f>
        <v>0</v>
      </c>
      <c r="P20" s="49" t="str">
        <f>IF(M20="","",IF($K$9=M20,$L$9,IF(M20&gt;=$H$9,"призер","участник")))</f>
        <v>участник</v>
      </c>
      <c r="Q20" s="45" t="s">
        <v>48</v>
      </c>
      <c r="R20" s="53" t="s">
        <v>44</v>
      </c>
    </row>
    <row r="21" spans="1:18">
      <c r="A21" s="23">
        <v>9</v>
      </c>
      <c r="B21" s="26" t="s">
        <v>6</v>
      </c>
      <c r="C21" s="27" t="s">
        <v>67</v>
      </c>
      <c r="D21" s="27" t="s">
        <v>43</v>
      </c>
      <c r="E21" s="27" t="s">
        <v>95</v>
      </c>
      <c r="F21" s="33"/>
      <c r="G21" s="30"/>
      <c r="H21" s="30"/>
      <c r="I21" s="44"/>
      <c r="J21" s="45" t="s">
        <v>44</v>
      </c>
      <c r="K21" s="44" t="s">
        <v>89</v>
      </c>
      <c r="L21" s="51" t="s">
        <v>102</v>
      </c>
      <c r="M21" s="66">
        <v>0</v>
      </c>
      <c r="N21" s="48">
        <f>IF(M21="","",M21/$E$9)</f>
        <v>0</v>
      </c>
      <c r="O21" s="48">
        <f>IF(M21="","",M21/$K$9)</f>
        <v>0</v>
      </c>
      <c r="P21" s="49" t="str">
        <f>IF(M21="","",IF($K$9=M21,$L$9,IF(M21&gt;=$H$9,"призер","участник")))</f>
        <v>участник</v>
      </c>
      <c r="Q21" s="45" t="s">
        <v>48</v>
      </c>
      <c r="R21" s="53" t="s">
        <v>44</v>
      </c>
    </row>
    <row r="22" spans="1:18">
      <c r="A22" s="23">
        <v>12</v>
      </c>
      <c r="B22" s="26" t="s">
        <v>6</v>
      </c>
      <c r="C22" s="72"/>
      <c r="D22" s="72"/>
      <c r="E22" s="72"/>
      <c r="F22" s="72"/>
      <c r="G22" s="30"/>
      <c r="H22" s="30"/>
      <c r="I22" s="45"/>
      <c r="J22" s="45"/>
      <c r="K22" s="44"/>
      <c r="L22" s="52"/>
      <c r="M22" s="47"/>
      <c r="N22" s="48"/>
      <c r="O22" s="48"/>
      <c r="P22" s="49"/>
      <c r="Q22" s="45"/>
      <c r="R22" s="53"/>
    </row>
    <row r="23" spans="1:18">
      <c r="A23" s="23">
        <v>13</v>
      </c>
      <c r="B23" s="26" t="s">
        <v>6</v>
      </c>
      <c r="C23" s="72"/>
      <c r="D23" s="72"/>
      <c r="E23" s="72"/>
      <c r="F23" s="72"/>
      <c r="G23" s="30"/>
      <c r="H23" s="30"/>
      <c r="I23" s="45"/>
      <c r="J23" s="45"/>
      <c r="K23" s="44"/>
      <c r="L23" s="52"/>
      <c r="M23" s="47"/>
      <c r="N23" s="48"/>
      <c r="O23" s="48"/>
      <c r="P23" s="49"/>
      <c r="Q23" s="45"/>
      <c r="R23" s="53"/>
    </row>
    <row r="24" spans="1:18">
      <c r="A24" s="23">
        <v>14</v>
      </c>
      <c r="B24" s="26" t="s">
        <v>6</v>
      </c>
      <c r="C24" s="27"/>
      <c r="D24" s="27"/>
      <c r="E24" s="27"/>
      <c r="F24" s="33"/>
      <c r="G24" s="30"/>
      <c r="H24" s="30"/>
      <c r="I24" s="45"/>
      <c r="J24" s="45"/>
      <c r="K24" s="44"/>
      <c r="L24" s="52"/>
      <c r="M24" s="47"/>
      <c r="N24" s="48"/>
      <c r="O24" s="48"/>
      <c r="P24" s="49"/>
      <c r="Q24" s="45"/>
      <c r="R24" s="53"/>
    </row>
    <row r="25" spans="1:18">
      <c r="A25" s="23">
        <v>15</v>
      </c>
      <c r="B25" s="26" t="s">
        <v>6</v>
      </c>
      <c r="C25" s="27"/>
      <c r="D25" s="27"/>
      <c r="E25" s="27"/>
      <c r="F25" s="33"/>
      <c r="G25" s="30"/>
      <c r="H25" s="30"/>
      <c r="I25" s="45"/>
      <c r="J25" s="45"/>
      <c r="K25" s="44"/>
      <c r="L25" s="52"/>
      <c r="M25" s="47"/>
      <c r="N25" s="48"/>
      <c r="O25" s="48"/>
      <c r="P25" s="49"/>
      <c r="Q25" s="45"/>
      <c r="R25" s="53"/>
    </row>
    <row r="26" spans="1:18">
      <c r="A26" s="23">
        <v>16</v>
      </c>
      <c r="B26" s="26" t="s">
        <v>6</v>
      </c>
      <c r="C26" s="72"/>
      <c r="D26" s="72"/>
      <c r="E26" s="72"/>
      <c r="F26" s="72"/>
      <c r="G26" s="30"/>
      <c r="H26" s="30"/>
      <c r="I26" s="45"/>
      <c r="J26" s="45"/>
      <c r="K26" s="44"/>
      <c r="L26" s="52"/>
      <c r="M26" s="47"/>
      <c r="N26" s="48"/>
      <c r="O26" s="48"/>
      <c r="P26" s="49"/>
      <c r="Q26" s="45"/>
      <c r="R26" s="53"/>
    </row>
    <row r="27" spans="1:18">
      <c r="A27" s="23">
        <v>17</v>
      </c>
      <c r="B27" s="26" t="s">
        <v>6</v>
      </c>
      <c r="C27" s="27"/>
      <c r="D27" s="27"/>
      <c r="E27" s="27"/>
      <c r="F27" s="33"/>
      <c r="G27" s="30"/>
      <c r="H27" s="30"/>
      <c r="I27" s="45"/>
      <c r="J27" s="45"/>
      <c r="K27" s="44"/>
      <c r="L27" s="52"/>
      <c r="M27" s="47"/>
      <c r="N27" s="48"/>
      <c r="O27" s="48"/>
      <c r="P27" s="49"/>
      <c r="Q27" s="45"/>
      <c r="R27" s="53"/>
    </row>
    <row r="28" spans="1:18">
      <c r="A28" s="23">
        <v>18</v>
      </c>
      <c r="B28" s="26" t="s">
        <v>6</v>
      </c>
      <c r="C28" s="27"/>
      <c r="D28" s="27"/>
      <c r="E28" s="27"/>
      <c r="F28" s="33"/>
      <c r="G28" s="30"/>
      <c r="H28" s="30"/>
      <c r="I28" s="45"/>
      <c r="J28" s="45"/>
      <c r="K28" s="44"/>
      <c r="L28" s="52"/>
      <c r="M28" s="47"/>
      <c r="N28" s="48"/>
      <c r="O28" s="48"/>
      <c r="P28" s="49"/>
      <c r="Q28" s="45"/>
      <c r="R28" s="53"/>
    </row>
    <row r="29" spans="1:18">
      <c r="A29" s="23">
        <v>19</v>
      </c>
      <c r="B29" s="26" t="s">
        <v>6</v>
      </c>
      <c r="C29" s="72"/>
      <c r="D29" s="72"/>
      <c r="E29" s="72"/>
      <c r="F29" s="72"/>
      <c r="G29" s="30"/>
      <c r="H29" s="30"/>
      <c r="I29" s="45"/>
      <c r="J29" s="45"/>
      <c r="K29" s="44"/>
      <c r="L29" s="52"/>
      <c r="M29" s="47"/>
      <c r="N29" s="48"/>
      <c r="O29" s="48"/>
      <c r="P29" s="49"/>
      <c r="Q29" s="45"/>
      <c r="R29" s="53"/>
    </row>
    <row r="30" spans="1:18">
      <c r="A30" s="23">
        <v>20</v>
      </c>
      <c r="B30" s="26" t="s">
        <v>6</v>
      </c>
      <c r="C30" s="72"/>
      <c r="D30" s="72"/>
      <c r="E30" s="72"/>
      <c r="F30" s="72"/>
      <c r="G30" s="30"/>
      <c r="H30" s="30"/>
      <c r="I30" s="45"/>
      <c r="J30" s="45"/>
      <c r="K30" s="44"/>
      <c r="L30" s="52"/>
      <c r="M30" s="47"/>
      <c r="N30" s="48"/>
      <c r="O30" s="48"/>
      <c r="P30" s="49"/>
      <c r="Q30" s="45"/>
      <c r="R30" s="53"/>
    </row>
    <row r="31" spans="1:18">
      <c r="A31" s="23">
        <v>21</v>
      </c>
      <c r="B31" s="26" t="s">
        <v>6</v>
      </c>
      <c r="C31" s="72"/>
      <c r="D31" s="72"/>
      <c r="E31" s="72"/>
      <c r="F31" s="72"/>
      <c r="G31" s="30"/>
      <c r="H31" s="30"/>
      <c r="I31" s="45"/>
      <c r="J31" s="45"/>
      <c r="K31" s="44"/>
      <c r="L31" s="52"/>
      <c r="M31" s="47"/>
      <c r="N31" s="48"/>
      <c r="O31" s="48"/>
      <c r="P31" s="49"/>
      <c r="Q31" s="45"/>
      <c r="R31" s="53"/>
    </row>
    <row r="32" spans="1:18">
      <c r="A32" s="23">
        <v>22</v>
      </c>
      <c r="B32" s="26" t="s">
        <v>6</v>
      </c>
      <c r="C32" s="72"/>
      <c r="D32" s="72"/>
      <c r="E32" s="72"/>
      <c r="F32" s="72"/>
      <c r="G32" s="30"/>
      <c r="H32" s="30"/>
      <c r="I32" s="45"/>
      <c r="J32" s="45"/>
      <c r="K32" s="44"/>
      <c r="L32" s="52"/>
      <c r="M32" s="47"/>
      <c r="N32" s="48"/>
      <c r="O32" s="48"/>
      <c r="P32" s="49"/>
      <c r="Q32" s="45"/>
      <c r="R32" s="53"/>
    </row>
    <row r="33" spans="1:18">
      <c r="A33" s="23">
        <v>23</v>
      </c>
      <c r="B33" s="26" t="s">
        <v>6</v>
      </c>
      <c r="C33" s="72"/>
      <c r="D33" s="72"/>
      <c r="E33" s="72"/>
      <c r="F33" s="72"/>
      <c r="G33" s="30"/>
      <c r="H33" s="30"/>
      <c r="I33" s="45"/>
      <c r="J33" s="45"/>
      <c r="K33" s="44"/>
      <c r="L33" s="52"/>
      <c r="M33" s="47"/>
      <c r="N33" s="48"/>
      <c r="O33" s="48"/>
      <c r="P33" s="49"/>
      <c r="Q33" s="45"/>
      <c r="R33" s="53"/>
    </row>
    <row r="34" spans="1:18">
      <c r="A34" s="23">
        <v>24</v>
      </c>
      <c r="B34" s="26" t="s">
        <v>6</v>
      </c>
      <c r="C34" s="72"/>
      <c r="D34" s="72"/>
      <c r="E34" s="72"/>
      <c r="F34" s="72"/>
      <c r="G34" s="30"/>
      <c r="H34" s="30"/>
      <c r="I34" s="45"/>
      <c r="J34" s="45"/>
      <c r="K34" s="44"/>
      <c r="L34" s="52"/>
      <c r="M34" s="47"/>
      <c r="N34" s="48"/>
      <c r="O34" s="48"/>
      <c r="P34" s="49"/>
      <c r="Q34" s="45"/>
      <c r="R34" s="53"/>
    </row>
    <row r="35" spans="1:18">
      <c r="A35" s="23">
        <v>25</v>
      </c>
      <c r="B35" s="26" t="s">
        <v>6</v>
      </c>
      <c r="C35" s="72"/>
      <c r="D35" s="72"/>
      <c r="E35" s="72"/>
      <c r="F35" s="72"/>
      <c r="G35" s="30"/>
      <c r="H35" s="30"/>
      <c r="I35" s="45"/>
      <c r="J35" s="45"/>
      <c r="K35" s="44"/>
      <c r="L35" s="52"/>
      <c r="M35" s="47"/>
      <c r="N35" s="48"/>
      <c r="O35" s="48"/>
      <c r="P35" s="49"/>
      <c r="Q35" s="45"/>
      <c r="R35" s="53"/>
    </row>
    <row r="36" spans="1:18">
      <c r="A36" s="23">
        <v>26</v>
      </c>
      <c r="B36" s="26" t="s">
        <v>6</v>
      </c>
      <c r="C36" s="72"/>
      <c r="D36" s="72"/>
      <c r="E36" s="72"/>
      <c r="F36" s="72"/>
      <c r="G36" s="30"/>
      <c r="H36" s="30"/>
      <c r="I36" s="45"/>
      <c r="J36" s="45"/>
      <c r="K36" s="44"/>
      <c r="L36" s="52"/>
      <c r="M36" s="47"/>
      <c r="N36" s="48"/>
      <c r="O36" s="48"/>
      <c r="P36" s="49"/>
      <c r="Q36" s="45"/>
      <c r="R36" s="53"/>
    </row>
    <row r="37" spans="1:18">
      <c r="A37" s="23">
        <v>27</v>
      </c>
      <c r="B37" s="26" t="s">
        <v>6</v>
      </c>
      <c r="C37" s="72"/>
      <c r="D37" s="72"/>
      <c r="E37" s="72"/>
      <c r="F37" s="72"/>
      <c r="G37" s="30"/>
      <c r="H37" s="30"/>
      <c r="I37" s="53"/>
      <c r="J37" s="45"/>
      <c r="K37" s="44"/>
      <c r="L37" s="52"/>
      <c r="M37" s="47"/>
      <c r="N37" s="48"/>
      <c r="O37" s="48"/>
      <c r="P37" s="49"/>
      <c r="Q37" s="45"/>
      <c r="R37" s="53"/>
    </row>
    <row r="38" spans="1:18">
      <c r="A38" s="23">
        <v>28</v>
      </c>
      <c r="B38" s="26" t="s">
        <v>6</v>
      </c>
      <c r="C38" s="72"/>
      <c r="D38" s="72"/>
      <c r="E38" s="72"/>
      <c r="F38" s="72"/>
      <c r="G38" s="30"/>
      <c r="H38" s="30"/>
      <c r="I38" s="45"/>
      <c r="J38" s="45"/>
      <c r="K38" s="44"/>
      <c r="L38" s="52"/>
      <c r="M38" s="47"/>
      <c r="N38" s="48"/>
      <c r="O38" s="48"/>
      <c r="P38" s="49"/>
      <c r="Q38" s="45"/>
      <c r="R38" s="53"/>
    </row>
    <row r="39" spans="1:18">
      <c r="A39" s="23">
        <v>29</v>
      </c>
      <c r="B39" s="26" t="s">
        <v>6</v>
      </c>
      <c r="C39" s="72"/>
      <c r="D39" s="72"/>
      <c r="E39" s="72"/>
      <c r="F39" s="72"/>
      <c r="G39" s="30"/>
      <c r="H39" s="30"/>
      <c r="I39" s="45"/>
      <c r="J39" s="45"/>
      <c r="K39" s="44"/>
      <c r="L39" s="52"/>
      <c r="M39" s="47"/>
      <c r="N39" s="48"/>
      <c r="O39" s="48"/>
      <c r="P39" s="49"/>
      <c r="Q39" s="45"/>
      <c r="R39" s="53"/>
    </row>
    <row r="40" spans="1:18">
      <c r="A40" s="23">
        <v>30</v>
      </c>
      <c r="B40" s="26" t="s">
        <v>6</v>
      </c>
      <c r="C40" s="27"/>
      <c r="D40" s="27"/>
      <c r="E40" s="27"/>
      <c r="F40" s="33"/>
      <c r="G40" s="30"/>
      <c r="H40" s="30"/>
      <c r="I40" s="45"/>
      <c r="J40" s="45"/>
      <c r="K40" s="44"/>
      <c r="L40" s="52"/>
      <c r="M40" s="47"/>
      <c r="N40" s="48"/>
      <c r="O40" s="48"/>
      <c r="P40" s="49"/>
      <c r="Q40" s="45"/>
      <c r="R40" s="53"/>
    </row>
    <row r="41" spans="1:18">
      <c r="A41" s="23">
        <v>31</v>
      </c>
      <c r="B41" s="26" t="s">
        <v>6</v>
      </c>
      <c r="C41" s="27"/>
      <c r="D41" s="27"/>
      <c r="E41" s="27"/>
      <c r="F41" s="33"/>
      <c r="G41" s="30"/>
      <c r="H41" s="30"/>
      <c r="I41" s="45"/>
      <c r="J41" s="45"/>
      <c r="K41" s="44"/>
      <c r="L41" s="52"/>
      <c r="M41" s="47"/>
      <c r="N41" s="48"/>
      <c r="O41" s="48"/>
      <c r="P41" s="49"/>
      <c r="Q41" s="45"/>
      <c r="R41" s="53"/>
    </row>
    <row r="42" spans="1:18">
      <c r="A42" s="23">
        <v>32</v>
      </c>
      <c r="B42" s="26" t="s">
        <v>6</v>
      </c>
      <c r="C42" s="27"/>
      <c r="D42" s="27"/>
      <c r="E42" s="27"/>
      <c r="F42" s="33"/>
      <c r="G42" s="30"/>
      <c r="H42" s="30"/>
      <c r="I42" s="45"/>
      <c r="J42" s="45"/>
      <c r="K42" s="44"/>
      <c r="L42" s="52"/>
      <c r="M42" s="47"/>
      <c r="N42" s="48"/>
      <c r="O42" s="48"/>
      <c r="P42" s="49"/>
      <c r="Q42" s="45"/>
      <c r="R42" s="53"/>
    </row>
    <row r="43" spans="1:18">
      <c r="A43" s="23">
        <v>33</v>
      </c>
      <c r="B43" s="26" t="s">
        <v>6</v>
      </c>
      <c r="C43" s="27"/>
      <c r="D43" s="27"/>
      <c r="E43" s="27"/>
      <c r="F43" s="33"/>
      <c r="G43" s="36"/>
      <c r="H43" s="36"/>
      <c r="I43" s="45"/>
      <c r="J43" s="45"/>
      <c r="K43" s="44"/>
      <c r="L43" s="52"/>
      <c r="M43" s="47"/>
      <c r="N43" s="48"/>
      <c r="O43" s="48"/>
      <c r="P43" s="49"/>
      <c r="Q43" s="45"/>
      <c r="R43" s="53"/>
    </row>
    <row r="44" spans="1:18">
      <c r="A44" s="23">
        <v>34</v>
      </c>
      <c r="B44" s="26" t="s">
        <v>6</v>
      </c>
      <c r="C44" s="27"/>
      <c r="D44" s="27"/>
      <c r="E44" s="27"/>
      <c r="F44" s="33"/>
      <c r="G44" s="30"/>
      <c r="H44" s="30"/>
      <c r="I44" s="45"/>
      <c r="J44" s="45"/>
      <c r="K44" s="44"/>
      <c r="L44" s="52"/>
      <c r="M44" s="47"/>
      <c r="N44" s="48"/>
      <c r="O44" s="48"/>
      <c r="P44" s="49"/>
      <c r="Q44" s="45"/>
      <c r="R44" s="53"/>
    </row>
    <row r="45" spans="1:18">
      <c r="A45" s="23">
        <v>35</v>
      </c>
      <c r="B45" s="26" t="s">
        <v>6</v>
      </c>
      <c r="C45" s="27"/>
      <c r="D45" s="27"/>
      <c r="E45" s="27"/>
      <c r="F45" s="33"/>
      <c r="G45" s="36"/>
      <c r="H45" s="36"/>
      <c r="I45" s="45"/>
      <c r="J45" s="45"/>
      <c r="K45" s="44"/>
      <c r="L45" s="52"/>
      <c r="M45" s="47"/>
      <c r="N45" s="48"/>
      <c r="O45" s="48"/>
      <c r="P45" s="49"/>
      <c r="Q45" s="45"/>
      <c r="R45" s="53"/>
    </row>
    <row r="46" spans="1:18">
      <c r="A46" s="23">
        <v>36</v>
      </c>
      <c r="B46" s="26" t="s">
        <v>6</v>
      </c>
      <c r="C46" s="27"/>
      <c r="D46" s="27"/>
      <c r="E46" s="27"/>
      <c r="F46" s="33"/>
      <c r="G46" s="30"/>
      <c r="H46" s="30"/>
      <c r="I46" s="45"/>
      <c r="J46" s="45"/>
      <c r="K46" s="44"/>
      <c r="L46" s="52"/>
      <c r="M46" s="47"/>
      <c r="N46" s="48"/>
      <c r="O46" s="48"/>
      <c r="P46" s="49"/>
      <c r="Q46" s="45"/>
      <c r="R46" s="53"/>
    </row>
    <row r="47" spans="1:18">
      <c r="A47" s="23">
        <v>37</v>
      </c>
      <c r="B47" s="26" t="s">
        <v>6</v>
      </c>
      <c r="C47" s="27"/>
      <c r="D47" s="27"/>
      <c r="E47" s="27"/>
      <c r="F47" s="33"/>
      <c r="G47" s="36"/>
      <c r="H47" s="36"/>
      <c r="I47" s="45"/>
      <c r="J47" s="45"/>
      <c r="K47" s="44"/>
      <c r="L47" s="52"/>
      <c r="M47" s="47"/>
      <c r="N47" s="48"/>
      <c r="O47" s="48"/>
      <c r="P47" s="49"/>
      <c r="Q47" s="45"/>
      <c r="R47" s="53"/>
    </row>
    <row r="48" spans="1:18">
      <c r="A48" s="23">
        <v>38</v>
      </c>
      <c r="B48" s="26" t="s">
        <v>6</v>
      </c>
      <c r="C48" s="27"/>
      <c r="D48" s="27"/>
      <c r="E48" s="27"/>
      <c r="F48" s="33"/>
      <c r="G48" s="30"/>
      <c r="H48" s="30"/>
      <c r="I48" s="45"/>
      <c r="J48" s="45"/>
      <c r="K48" s="44"/>
      <c r="L48" s="52"/>
      <c r="M48" s="47"/>
      <c r="N48" s="48"/>
      <c r="O48" s="48"/>
      <c r="P48" s="49"/>
      <c r="Q48" s="45"/>
      <c r="R48" s="53"/>
    </row>
    <row r="49" spans="1:18">
      <c r="A49" s="23">
        <v>39</v>
      </c>
      <c r="B49" s="26" t="s">
        <v>6</v>
      </c>
      <c r="C49" s="27"/>
      <c r="D49" s="27"/>
      <c r="E49" s="27"/>
      <c r="F49" s="33"/>
      <c r="G49" s="36"/>
      <c r="H49" s="36"/>
      <c r="I49" s="45"/>
      <c r="J49" s="45"/>
      <c r="K49" s="44"/>
      <c r="L49" s="52"/>
      <c r="M49" s="47"/>
      <c r="N49" s="48"/>
      <c r="O49" s="48"/>
      <c r="P49" s="49"/>
      <c r="Q49" s="45"/>
      <c r="R49" s="53"/>
    </row>
    <row r="50" spans="1:18">
      <c r="A50" s="23">
        <v>40</v>
      </c>
      <c r="B50" s="26" t="s">
        <v>6</v>
      </c>
      <c r="C50" s="27"/>
      <c r="D50" s="27"/>
      <c r="E50" s="27"/>
      <c r="F50" s="33"/>
      <c r="G50" s="30"/>
      <c r="H50" s="30"/>
      <c r="I50" s="45"/>
      <c r="J50" s="45"/>
      <c r="K50" s="44"/>
      <c r="L50" s="52"/>
      <c r="M50" s="47"/>
      <c r="N50" s="48"/>
      <c r="O50" s="48"/>
      <c r="P50" s="49"/>
      <c r="Q50" s="45"/>
      <c r="R50" s="53"/>
    </row>
    <row r="51" spans="1:18">
      <c r="A51" s="23">
        <v>41</v>
      </c>
      <c r="B51" s="26" t="s">
        <v>6</v>
      </c>
      <c r="C51" s="27"/>
      <c r="D51" s="27"/>
      <c r="E51" s="27"/>
      <c r="F51" s="33"/>
      <c r="G51" s="36"/>
      <c r="H51" s="36"/>
      <c r="I51" s="45"/>
      <c r="J51" s="45"/>
      <c r="K51" s="44"/>
      <c r="L51" s="52"/>
      <c r="M51" s="47"/>
      <c r="N51" s="48"/>
      <c r="O51" s="48"/>
      <c r="P51" s="49"/>
      <c r="Q51" s="45"/>
      <c r="R51" s="53"/>
    </row>
    <row r="52" spans="1:18">
      <c r="A52" s="23">
        <v>42</v>
      </c>
      <c r="B52" s="26" t="s">
        <v>6</v>
      </c>
      <c r="C52" s="27"/>
      <c r="D52" s="27"/>
      <c r="E52" s="27"/>
      <c r="F52" s="33"/>
      <c r="G52" s="30"/>
      <c r="H52" s="30"/>
      <c r="I52" s="45"/>
      <c r="J52" s="45"/>
      <c r="K52" s="44"/>
      <c r="L52" s="52"/>
      <c r="M52" s="47"/>
      <c r="N52" s="48"/>
      <c r="O52" s="48"/>
      <c r="P52" s="49"/>
      <c r="Q52" s="45"/>
      <c r="R52" s="53"/>
    </row>
    <row r="53" spans="1:18">
      <c r="A53" s="23">
        <v>43</v>
      </c>
      <c r="B53" s="26" t="s">
        <v>6</v>
      </c>
      <c r="C53" s="27"/>
      <c r="D53" s="27"/>
      <c r="E53" s="27"/>
      <c r="F53" s="33"/>
      <c r="G53" s="36"/>
      <c r="H53" s="36"/>
      <c r="I53" s="45"/>
      <c r="J53" s="45"/>
      <c r="K53" s="44"/>
      <c r="L53" s="52"/>
      <c r="M53" s="47"/>
      <c r="N53" s="48"/>
      <c r="O53" s="48"/>
      <c r="P53" s="49"/>
      <c r="Q53" s="45"/>
      <c r="R53" s="53"/>
    </row>
    <row r="54" spans="1:18">
      <c r="A54" s="23">
        <v>44</v>
      </c>
      <c r="B54" s="26" t="s">
        <v>6</v>
      </c>
      <c r="C54" s="27"/>
      <c r="D54" s="27"/>
      <c r="E54" s="27"/>
      <c r="F54" s="33"/>
      <c r="G54" s="30"/>
      <c r="H54" s="30"/>
      <c r="I54" s="45"/>
      <c r="J54" s="45"/>
      <c r="K54" s="44"/>
      <c r="L54" s="52"/>
      <c r="M54" s="47"/>
      <c r="N54" s="48"/>
      <c r="O54" s="48"/>
      <c r="P54" s="49"/>
      <c r="Q54" s="45"/>
      <c r="R54" s="53"/>
    </row>
    <row r="55" spans="1:18">
      <c r="A55" s="23">
        <v>45</v>
      </c>
      <c r="B55" s="26" t="s">
        <v>6</v>
      </c>
      <c r="C55" s="27"/>
      <c r="D55" s="27"/>
      <c r="E55" s="27"/>
      <c r="F55" s="33"/>
      <c r="G55" s="36"/>
      <c r="H55" s="36"/>
      <c r="I55" s="45"/>
      <c r="J55" s="45"/>
      <c r="K55" s="44"/>
      <c r="L55" s="52"/>
      <c r="M55" s="47"/>
      <c r="N55" s="48"/>
      <c r="O55" s="48"/>
      <c r="P55" s="49"/>
      <c r="Q55" s="45"/>
      <c r="R55" s="53"/>
    </row>
    <row r="56" spans="1:18">
      <c r="A56" s="23">
        <v>46</v>
      </c>
      <c r="B56" s="26" t="s">
        <v>6</v>
      </c>
      <c r="C56" s="27"/>
      <c r="D56" s="27"/>
      <c r="E56" s="27"/>
      <c r="F56" s="33"/>
      <c r="G56" s="30"/>
      <c r="H56" s="30"/>
      <c r="I56" s="45"/>
      <c r="J56" s="45"/>
      <c r="K56" s="44"/>
      <c r="L56" s="52"/>
      <c r="M56" s="47"/>
      <c r="N56" s="48"/>
      <c r="O56" s="48"/>
      <c r="P56" s="49"/>
      <c r="Q56" s="45"/>
      <c r="R56" s="53"/>
    </row>
    <row r="57" spans="1:18">
      <c r="A57" s="23">
        <v>47</v>
      </c>
      <c r="B57" s="26" t="s">
        <v>6</v>
      </c>
      <c r="C57" s="27"/>
      <c r="D57" s="27"/>
      <c r="E57" s="27"/>
      <c r="F57" s="33"/>
      <c r="G57" s="36"/>
      <c r="H57" s="36"/>
      <c r="I57" s="45"/>
      <c r="J57" s="45"/>
      <c r="K57" s="44"/>
      <c r="L57" s="52"/>
      <c r="M57" s="47"/>
      <c r="N57" s="48"/>
      <c r="O57" s="48"/>
      <c r="P57" s="49"/>
      <c r="Q57" s="45"/>
      <c r="R57" s="53"/>
    </row>
    <row r="58" spans="1:18">
      <c r="A58" s="23">
        <v>48</v>
      </c>
      <c r="B58" s="26" t="s">
        <v>6</v>
      </c>
      <c r="C58" s="27"/>
      <c r="D58" s="27"/>
      <c r="E58" s="27"/>
      <c r="F58" s="33"/>
      <c r="G58" s="30"/>
      <c r="H58" s="30"/>
      <c r="I58" s="45"/>
      <c r="J58" s="45"/>
      <c r="K58" s="44"/>
      <c r="L58" s="52"/>
      <c r="M58" s="47"/>
      <c r="N58" s="48"/>
      <c r="O58" s="48"/>
      <c r="P58" s="49"/>
      <c r="Q58" s="45"/>
      <c r="R58" s="53"/>
    </row>
    <row r="59" spans="1:18">
      <c r="A59" s="23">
        <v>49</v>
      </c>
      <c r="B59" s="26" t="s">
        <v>6</v>
      </c>
      <c r="C59" s="27"/>
      <c r="D59" s="27"/>
      <c r="E59" s="27"/>
      <c r="F59" s="33"/>
      <c r="G59" s="36"/>
      <c r="H59" s="36"/>
      <c r="I59" s="45"/>
      <c r="J59" s="45"/>
      <c r="K59" s="44"/>
      <c r="L59" s="52"/>
      <c r="M59" s="47"/>
      <c r="N59" s="48"/>
      <c r="O59" s="48"/>
      <c r="P59" s="49"/>
      <c r="Q59" s="45"/>
      <c r="R59" s="53"/>
    </row>
    <row r="60" spans="1:18">
      <c r="A60" s="23">
        <v>50</v>
      </c>
      <c r="B60" s="26" t="s">
        <v>6</v>
      </c>
      <c r="C60" s="27"/>
      <c r="D60" s="27"/>
      <c r="E60" s="27"/>
      <c r="F60" s="33"/>
      <c r="G60" s="30"/>
      <c r="H60" s="30"/>
      <c r="I60" s="45"/>
      <c r="J60" s="45"/>
      <c r="K60" s="44"/>
      <c r="L60" s="52"/>
      <c r="M60" s="47"/>
      <c r="N60" s="48"/>
      <c r="O60" s="48"/>
      <c r="P60" s="49"/>
      <c r="Q60" s="45"/>
      <c r="R60" s="53"/>
    </row>
    <row r="62" spans="2:2">
      <c r="B62" s="37" t="s">
        <v>38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xmlns:etc="http://www.wps.cn/officeDocument/2017/etCustomData" ref="A10:R62" etc:filterBottomFollowUsedRange="0">
    <sortState ref="A11:R62">
      <sortCondition ref="M10" descending="1"/>
    </sortState>
    <extLst/>
  </autoFilter>
  <mergeCells count="3">
    <mergeCell ref="A1:R1"/>
    <mergeCell ref="C2:P2"/>
    <mergeCell ref="C9:D9"/>
  </mergeCells>
  <conditionalFormatting sqref="C4">
    <cfRule type="expression" dxfId="0" priority="4" stopIfTrue="1">
      <formula>ISBLANK(C4)</formula>
    </cfRule>
  </conditionalFormatting>
  <conditionalFormatting sqref="C5">
    <cfRule type="expression" dxfId="0" priority="3" stopIfTrue="1">
      <formula>ISBLANK(C5)</formula>
    </cfRule>
  </conditionalFormatting>
  <conditionalFormatting sqref="C8">
    <cfRule type="expression" dxfId="0" priority="2" stopIfTrue="1">
      <formula>ISBLANK(C8)</formula>
    </cfRule>
  </conditionalFormatting>
  <conditionalFormatting sqref="E9">
    <cfRule type="expression" dxfId="0" priority="1" stopIfTrue="1">
      <formula>ISBLANK(E9)</formula>
    </cfRule>
  </conditionalFormatting>
  <dataValidations count="1">
    <dataValidation allowBlank="1" showInputMessage="1" showErrorMessage="1" sqref="E9 B10:F10 A4:A8 C4:C8 E6:E7 F4:F8"/>
  </dataValidations>
  <pageMargins left="0.25" right="0.25" top="0.33" bottom="0.34" header="0.3" footer="0.3"/>
  <pageSetup paperSize="9" scale="50" fitToHeight="0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62"/>
  <sheetViews>
    <sheetView topLeftCell="E7" workbookViewId="0">
      <selection activeCell="R21" sqref="R21"/>
    </sheetView>
  </sheetViews>
  <sheetFormatPr defaultColWidth="9.14444444444444" defaultRowHeight="15"/>
  <cols>
    <col min="1" max="1" width="4.56666666666667" style="10" customWidth="1"/>
    <col min="2" max="2" width="19.5666666666667" style="10" customWidth="1"/>
    <col min="3" max="4" width="16.5666666666667" style="10" customWidth="1"/>
    <col min="5" max="5" width="14.4222222222222" style="10" customWidth="1"/>
    <col min="6" max="6" width="12.5666666666667" style="10" customWidth="1"/>
    <col min="7" max="7" width="14.1444444444444" style="10" customWidth="1"/>
    <col min="8" max="8" width="15.2888888888889" style="10" customWidth="1"/>
    <col min="9" max="9" width="18.5666666666667" style="10" customWidth="1"/>
    <col min="10" max="10" width="21" style="10" customWidth="1"/>
    <col min="11" max="12" width="13.8555555555556" style="10" customWidth="1"/>
    <col min="13" max="13" width="10.7111111111111" style="10" customWidth="1"/>
    <col min="14" max="15" width="8.42222222222222" style="10" customWidth="1"/>
    <col min="16" max="16" width="13" style="10" customWidth="1"/>
    <col min="17" max="17" width="43.1444444444444" style="10" customWidth="1"/>
    <col min="18" max="18" width="12.8555555555556" style="10" customWidth="1"/>
    <col min="19" max="16384" width="9.14444444444444" style="10"/>
  </cols>
  <sheetData>
    <row r="1" spans="1:18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ht="32.25" customHeight="1" spans="2:18">
      <c r="B2" s="12"/>
      <c r="C2" s="13" t="s">
        <v>103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54" t="s">
        <v>1</v>
      </c>
      <c r="R2" s="55">
        <f>COUNTA(M11:M60)</f>
        <v>10</v>
      </c>
    </row>
    <row r="3" spans="2:18">
      <c r="B3" s="12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54"/>
      <c r="R3" s="55"/>
    </row>
    <row r="4" spans="1:18">
      <c r="A4" s="14" t="s">
        <v>2</v>
      </c>
      <c r="B4" s="15"/>
      <c r="C4" s="14" t="s">
        <v>40</v>
      </c>
      <c r="E4" s="16" t="s">
        <v>3</v>
      </c>
      <c r="F4" s="17"/>
      <c r="Q4" s="21" t="s">
        <v>4</v>
      </c>
      <c r="R4" s="56">
        <f>COUNTIF(P11:P60,"победитель")</f>
        <v>2</v>
      </c>
    </row>
    <row r="5" spans="1:18">
      <c r="A5" s="14" t="s">
        <v>5</v>
      </c>
      <c r="B5" s="15"/>
      <c r="C5" s="14" t="s">
        <v>6</v>
      </c>
      <c r="E5" s="16" t="s">
        <v>7</v>
      </c>
      <c r="F5" s="17"/>
      <c r="Q5" s="21" t="s">
        <v>8</v>
      </c>
      <c r="R5" s="55">
        <f>COUNTIF(P11:P60,"призер")</f>
        <v>0</v>
      </c>
    </row>
    <row r="6" spans="1:18">
      <c r="A6" s="14" t="s">
        <v>9</v>
      </c>
      <c r="B6" s="15"/>
      <c r="C6" s="14" t="s">
        <v>10</v>
      </c>
      <c r="E6" s="17"/>
      <c r="F6" s="17"/>
      <c r="Q6" s="21" t="s">
        <v>11</v>
      </c>
      <c r="R6" s="55">
        <f>COUNTIF(P11:P60,"участник")</f>
        <v>8</v>
      </c>
    </row>
    <row r="7" spans="1:18">
      <c r="A7" s="14" t="s">
        <v>12</v>
      </c>
      <c r="B7" s="15"/>
      <c r="C7" s="14">
        <v>7</v>
      </c>
      <c r="E7" s="17"/>
      <c r="F7" s="17"/>
      <c r="P7" s="38"/>
      <c r="Q7" s="21" t="s">
        <v>13</v>
      </c>
      <c r="R7" s="57">
        <v>0.45</v>
      </c>
    </row>
    <row r="8" spans="1:18">
      <c r="A8" s="14" t="s">
        <v>14</v>
      </c>
      <c r="B8" s="15"/>
      <c r="C8" s="18">
        <v>45950</v>
      </c>
      <c r="F8" s="17"/>
      <c r="Q8" s="58" t="s">
        <v>15</v>
      </c>
      <c r="R8" s="57">
        <f>(R4+R5)/R2</f>
        <v>0.2</v>
      </c>
    </row>
    <row r="9" spans="3:18">
      <c r="C9" s="19" t="s">
        <v>16</v>
      </c>
      <c r="D9" s="19"/>
      <c r="E9" s="20">
        <v>100</v>
      </c>
      <c r="G9" s="21" t="s">
        <v>17</v>
      </c>
      <c r="H9" s="61">
        <v>100</v>
      </c>
      <c r="J9" s="39" t="s">
        <v>18</v>
      </c>
      <c r="K9" s="40">
        <f>MAX(M11:M60)</f>
        <v>30</v>
      </c>
      <c r="L9" s="41" t="str">
        <f>IF(K9*100/E9&gt;=50,"победитель","участник")</f>
        <v>участник</v>
      </c>
      <c r="P9" s="42">
        <f>R8-45%</f>
        <v>-0.25</v>
      </c>
      <c r="Q9" s="21" t="s">
        <v>19</v>
      </c>
      <c r="R9" s="59">
        <f>IF((R2*P9)&gt;0,(R2*P9),0)</f>
        <v>0</v>
      </c>
    </row>
    <row r="10" ht="105" spans="1:21">
      <c r="A10" s="23" t="s">
        <v>20</v>
      </c>
      <c r="B10" s="24" t="s">
        <v>21</v>
      </c>
      <c r="C10" s="24" t="s">
        <v>22</v>
      </c>
      <c r="D10" s="24" t="s">
        <v>23</v>
      </c>
      <c r="E10" s="24" t="s">
        <v>24</v>
      </c>
      <c r="F10" s="24" t="s">
        <v>25</v>
      </c>
      <c r="G10" s="24" t="s">
        <v>26</v>
      </c>
      <c r="H10" s="25" t="s">
        <v>27</v>
      </c>
      <c r="I10" s="24" t="s">
        <v>28</v>
      </c>
      <c r="J10" s="24" t="s">
        <v>29</v>
      </c>
      <c r="K10" s="24" t="s">
        <v>30</v>
      </c>
      <c r="L10" s="43" t="s">
        <v>31</v>
      </c>
      <c r="M10" s="24" t="s">
        <v>32</v>
      </c>
      <c r="N10" s="24" t="s">
        <v>33</v>
      </c>
      <c r="O10" s="24" t="s">
        <v>34</v>
      </c>
      <c r="P10" s="24" t="s">
        <v>35</v>
      </c>
      <c r="Q10" s="24" t="s">
        <v>36</v>
      </c>
      <c r="R10" s="24" t="s">
        <v>37</v>
      </c>
      <c r="S10" s="60"/>
      <c r="T10" s="60"/>
      <c r="U10" s="60"/>
    </row>
    <row r="11" s="9" customFormat="1" ht="12.95" customHeight="1" spans="1:18">
      <c r="A11" s="23">
        <v>1</v>
      </c>
      <c r="B11" s="26" t="s">
        <v>6</v>
      </c>
      <c r="C11" s="27" t="s">
        <v>66</v>
      </c>
      <c r="D11" s="27" t="s">
        <v>104</v>
      </c>
      <c r="E11" s="27" t="s">
        <v>42</v>
      </c>
      <c r="F11" s="33"/>
      <c r="G11" s="30"/>
      <c r="H11" s="30"/>
      <c r="I11" s="44"/>
      <c r="J11" s="45" t="s">
        <v>44</v>
      </c>
      <c r="K11" s="44" t="s">
        <v>105</v>
      </c>
      <c r="L11" s="51" t="s">
        <v>106</v>
      </c>
      <c r="M11" s="73">
        <v>30</v>
      </c>
      <c r="N11" s="48">
        <f>IF(M11="","",M11/$E$9)</f>
        <v>0.3</v>
      </c>
      <c r="O11" s="48">
        <f>IF(M11="","",M11/$K$9)</f>
        <v>1</v>
      </c>
      <c r="P11" s="49" t="s">
        <v>47</v>
      </c>
      <c r="Q11" s="45" t="s">
        <v>107</v>
      </c>
      <c r="R11" s="53" t="s">
        <v>44</v>
      </c>
    </row>
    <row r="12" s="9" customFormat="1" ht="12.95" customHeight="1" spans="1:18">
      <c r="A12" s="23">
        <v>5</v>
      </c>
      <c r="B12" s="26" t="s">
        <v>6</v>
      </c>
      <c r="C12" s="76" t="s">
        <v>81</v>
      </c>
      <c r="D12" s="27" t="s">
        <v>67</v>
      </c>
      <c r="E12" s="27" t="s">
        <v>42</v>
      </c>
      <c r="F12" s="33"/>
      <c r="G12" s="30"/>
      <c r="H12" s="30"/>
      <c r="I12" s="44"/>
      <c r="J12" s="45" t="s">
        <v>44</v>
      </c>
      <c r="K12" s="44" t="s">
        <v>108</v>
      </c>
      <c r="L12" s="51" t="s">
        <v>109</v>
      </c>
      <c r="M12" s="73">
        <v>30</v>
      </c>
      <c r="N12" s="48">
        <f>IF(M12="","",M12/$E$9)</f>
        <v>0.3</v>
      </c>
      <c r="O12" s="48">
        <f>IF(M12="","",M12/$K$9)</f>
        <v>1</v>
      </c>
      <c r="P12" s="49" t="s">
        <v>47</v>
      </c>
      <c r="Q12" s="45" t="s">
        <v>107</v>
      </c>
      <c r="R12" s="53" t="s">
        <v>44</v>
      </c>
    </row>
    <row r="13" spans="1:18">
      <c r="A13" s="23">
        <v>2</v>
      </c>
      <c r="B13" s="26" t="s">
        <v>6</v>
      </c>
      <c r="C13" s="76" t="s">
        <v>67</v>
      </c>
      <c r="D13" s="27" t="s">
        <v>66</v>
      </c>
      <c r="E13" s="27" t="s">
        <v>54</v>
      </c>
      <c r="F13" s="33"/>
      <c r="G13" s="30"/>
      <c r="H13" s="30"/>
      <c r="I13" s="44"/>
      <c r="J13" s="45" t="s">
        <v>44</v>
      </c>
      <c r="K13" s="44" t="s">
        <v>105</v>
      </c>
      <c r="L13" s="51" t="s">
        <v>110</v>
      </c>
      <c r="M13" s="73">
        <v>24</v>
      </c>
      <c r="N13" s="48">
        <f>IF(M13="","",M13/$E$9)</f>
        <v>0.24</v>
      </c>
      <c r="O13" s="48">
        <f>IF(M13="","",M13/$K$9)</f>
        <v>0.8</v>
      </c>
      <c r="P13" s="49" t="str">
        <f>IF(M13="","",IF($K$9=M13,$L$9,IF(M13&gt;=$H$9,"призер","участник")))</f>
        <v>участник</v>
      </c>
      <c r="Q13" s="45" t="s">
        <v>107</v>
      </c>
      <c r="R13" s="53" t="s">
        <v>44</v>
      </c>
    </row>
    <row r="14" spans="1:18">
      <c r="A14" s="23">
        <v>9</v>
      </c>
      <c r="B14" s="26" t="s">
        <v>6</v>
      </c>
      <c r="C14" s="27" t="s">
        <v>59</v>
      </c>
      <c r="D14" s="27" t="s">
        <v>49</v>
      </c>
      <c r="E14" s="27" t="s">
        <v>42</v>
      </c>
      <c r="F14" s="33"/>
      <c r="G14" s="30"/>
      <c r="H14" s="30"/>
      <c r="I14" s="44"/>
      <c r="J14" s="45" t="s">
        <v>111</v>
      </c>
      <c r="K14" s="44" t="s">
        <v>112</v>
      </c>
      <c r="L14" s="51" t="s">
        <v>113</v>
      </c>
      <c r="M14" s="47">
        <v>24</v>
      </c>
      <c r="N14" s="48">
        <f>IF(M14="","",M14/$E$9)</f>
        <v>0.24</v>
      </c>
      <c r="O14" s="48">
        <f>IF(M14="","",M14/$K$9)</f>
        <v>0.8</v>
      </c>
      <c r="P14" s="49" t="str">
        <f>IF(M14="","",IF($K$9=M14,$L$9,IF(M14&gt;=$H$9,"призер","участник")))</f>
        <v>участник</v>
      </c>
      <c r="Q14" s="45" t="s">
        <v>114</v>
      </c>
      <c r="R14" s="53" t="s">
        <v>44</v>
      </c>
    </row>
    <row r="15" spans="1:18">
      <c r="A15" s="23">
        <v>7</v>
      </c>
      <c r="B15" s="26" t="s">
        <v>6</v>
      </c>
      <c r="C15" s="27" t="s">
        <v>42</v>
      </c>
      <c r="D15" s="27" t="s">
        <v>43</v>
      </c>
      <c r="E15" s="27" t="s">
        <v>49</v>
      </c>
      <c r="F15" s="32"/>
      <c r="G15" s="30"/>
      <c r="H15" s="30"/>
      <c r="I15" s="44"/>
      <c r="J15" s="45" t="s">
        <v>44</v>
      </c>
      <c r="K15" s="44" t="s">
        <v>105</v>
      </c>
      <c r="L15" s="51" t="s">
        <v>115</v>
      </c>
      <c r="M15" s="73">
        <v>18</v>
      </c>
      <c r="N15" s="48">
        <f>IF(M15="","",M15/$E$9)</f>
        <v>0.18</v>
      </c>
      <c r="O15" s="48">
        <f>IF(M15="","",M15/$K$9)</f>
        <v>0.6</v>
      </c>
      <c r="P15" s="49" t="str">
        <f>IF(M15="","",IF($K$9=M15,$L$9,IF(M15&gt;=$H$9,"призер","участник")))</f>
        <v>участник</v>
      </c>
      <c r="Q15" s="45" t="s">
        <v>107</v>
      </c>
      <c r="R15" s="53" t="s">
        <v>44</v>
      </c>
    </row>
    <row r="16" spans="1:18">
      <c r="A16" s="23">
        <v>3</v>
      </c>
      <c r="B16" s="26" t="s">
        <v>6</v>
      </c>
      <c r="C16" s="76" t="s">
        <v>42</v>
      </c>
      <c r="D16" s="27" t="s">
        <v>42</v>
      </c>
      <c r="E16" s="27" t="s">
        <v>49</v>
      </c>
      <c r="F16" s="33"/>
      <c r="G16" s="30"/>
      <c r="H16" s="30"/>
      <c r="I16" s="44"/>
      <c r="J16" s="45" t="s">
        <v>44</v>
      </c>
      <c r="K16" s="50" t="s">
        <v>105</v>
      </c>
      <c r="L16" s="51" t="s">
        <v>116</v>
      </c>
      <c r="M16" s="73">
        <v>16</v>
      </c>
      <c r="N16" s="48">
        <f>IF(M16="","",M16/$E$9)</f>
        <v>0.16</v>
      </c>
      <c r="O16" s="48">
        <f>IF(M16="","",M16/$K$9)</f>
        <v>0.533333333333333</v>
      </c>
      <c r="P16" s="49" t="str">
        <f>IF(M16="","",IF($K$9=M16,$L$9,IF(M16&gt;=$H$9,"призер","участник")))</f>
        <v>участник</v>
      </c>
      <c r="Q16" s="45" t="s">
        <v>107</v>
      </c>
      <c r="R16" s="53" t="s">
        <v>44</v>
      </c>
    </row>
    <row r="17" spans="1:18">
      <c r="A17" s="23">
        <v>6</v>
      </c>
      <c r="B17" s="26" t="s">
        <v>6</v>
      </c>
      <c r="C17" s="76" t="s">
        <v>78</v>
      </c>
      <c r="D17" s="27" t="s">
        <v>56</v>
      </c>
      <c r="E17" s="27" t="s">
        <v>54</v>
      </c>
      <c r="F17" s="33"/>
      <c r="G17" s="30"/>
      <c r="H17" s="30"/>
      <c r="I17" s="44"/>
      <c r="J17" s="45" t="s">
        <v>44</v>
      </c>
      <c r="K17" s="44" t="s">
        <v>108</v>
      </c>
      <c r="L17" s="51" t="s">
        <v>117</v>
      </c>
      <c r="M17" s="73">
        <v>12</v>
      </c>
      <c r="N17" s="48">
        <f>IF(M17="","",M17/$E$9)</f>
        <v>0.12</v>
      </c>
      <c r="O17" s="48">
        <f>IF(M17="","",M17/$K$9)</f>
        <v>0.4</v>
      </c>
      <c r="P17" s="49" t="str">
        <f>IF(M17="","",IF($K$9=M17,$L$9,IF(M17&gt;=$H$9,"призер","участник")))</f>
        <v>участник</v>
      </c>
      <c r="Q17" s="45" t="s">
        <v>107</v>
      </c>
      <c r="R17" s="53" t="s">
        <v>44</v>
      </c>
    </row>
    <row r="18" spans="1:18">
      <c r="A18" s="23">
        <v>8</v>
      </c>
      <c r="B18" s="26" t="s">
        <v>6</v>
      </c>
      <c r="C18" s="76" t="s">
        <v>67</v>
      </c>
      <c r="D18" s="27" t="s">
        <v>59</v>
      </c>
      <c r="E18" s="27" t="s">
        <v>54</v>
      </c>
      <c r="F18" s="33"/>
      <c r="G18" s="30"/>
      <c r="H18" s="30"/>
      <c r="I18" s="44"/>
      <c r="J18" s="45" t="s">
        <v>44</v>
      </c>
      <c r="K18" s="44" t="s">
        <v>105</v>
      </c>
      <c r="L18" s="51" t="s">
        <v>118</v>
      </c>
      <c r="M18" s="73">
        <v>12</v>
      </c>
      <c r="N18" s="48">
        <f>IF(M18="","",M18/$E$9)</f>
        <v>0.12</v>
      </c>
      <c r="O18" s="48">
        <f>IF(M18="","",M18/$K$9)</f>
        <v>0.4</v>
      </c>
      <c r="P18" s="49" t="str">
        <f>IF(M18="","",IF($K$9=M18,$L$9,IF(M18&gt;=$H$9,"призер","участник")))</f>
        <v>участник</v>
      </c>
      <c r="Q18" s="45" t="s">
        <v>107</v>
      </c>
      <c r="R18" s="53" t="s">
        <v>44</v>
      </c>
    </row>
    <row r="19" spans="1:18">
      <c r="A19" s="23">
        <v>10</v>
      </c>
      <c r="B19" s="26" t="s">
        <v>6</v>
      </c>
      <c r="C19" s="27" t="s">
        <v>56</v>
      </c>
      <c r="D19" s="27" t="s">
        <v>43</v>
      </c>
      <c r="E19" s="27" t="s">
        <v>56</v>
      </c>
      <c r="F19" s="77"/>
      <c r="G19" s="30"/>
      <c r="H19" s="30"/>
      <c r="I19" s="44"/>
      <c r="J19" s="45" t="s">
        <v>119</v>
      </c>
      <c r="K19" s="44" t="s">
        <v>112</v>
      </c>
      <c r="L19" s="51" t="s">
        <v>120</v>
      </c>
      <c r="M19" s="47">
        <v>12</v>
      </c>
      <c r="N19" s="48">
        <f>IF(M19="","",M19/$E$9)</f>
        <v>0.12</v>
      </c>
      <c r="O19" s="48">
        <f>IF(M19="","",M19/$K$9)</f>
        <v>0.4</v>
      </c>
      <c r="P19" s="49" t="str">
        <f>IF(M19="","",IF($K$9=M19,$L$9,IF(M19&gt;=$H$9,"призер","участник")))</f>
        <v>участник</v>
      </c>
      <c r="Q19" s="45" t="s">
        <v>114</v>
      </c>
      <c r="R19" s="53" t="s">
        <v>44</v>
      </c>
    </row>
    <row r="20" spans="1:18">
      <c r="A20" s="23">
        <v>4</v>
      </c>
      <c r="B20" s="26" t="s">
        <v>6</v>
      </c>
      <c r="C20" s="27" t="s">
        <v>42</v>
      </c>
      <c r="D20" s="27" t="s">
        <v>71</v>
      </c>
      <c r="E20" s="27" t="s">
        <v>42</v>
      </c>
      <c r="F20" s="33"/>
      <c r="G20" s="30"/>
      <c r="H20" s="30"/>
      <c r="I20" s="44"/>
      <c r="J20" s="45" t="s">
        <v>44</v>
      </c>
      <c r="K20" s="44" t="s">
        <v>108</v>
      </c>
      <c r="L20" s="51" t="s">
        <v>121</v>
      </c>
      <c r="M20" s="73">
        <v>0</v>
      </c>
      <c r="N20" s="48">
        <f>IF(M20="","",M20/$E$9)</f>
        <v>0</v>
      </c>
      <c r="O20" s="48">
        <f>IF(M20="","",M20/$K$9)</f>
        <v>0</v>
      </c>
      <c r="P20" s="49" t="str">
        <f>IF(M20="","",IF($K$9=M20,$L$9,IF(M20&gt;=$H$9,"призер","участник")))</f>
        <v>участник</v>
      </c>
      <c r="Q20" s="45" t="s">
        <v>107</v>
      </c>
      <c r="R20" s="53" t="s">
        <v>44</v>
      </c>
    </row>
    <row r="21" spans="1:18">
      <c r="A21" s="23">
        <v>11</v>
      </c>
      <c r="B21" s="26" t="s">
        <v>6</v>
      </c>
      <c r="C21" s="27"/>
      <c r="D21" s="27"/>
      <c r="E21" s="27"/>
      <c r="F21" s="33"/>
      <c r="G21" s="30"/>
      <c r="H21" s="30"/>
      <c r="I21" s="45"/>
      <c r="J21" s="45"/>
      <c r="K21" s="44"/>
      <c r="L21" s="52"/>
      <c r="M21" s="47"/>
      <c r="N21" s="48"/>
      <c r="O21" s="48"/>
      <c r="P21" s="49"/>
      <c r="Q21" s="45"/>
      <c r="R21" s="53"/>
    </row>
    <row r="22" spans="1:18">
      <c r="A22" s="23">
        <v>12</v>
      </c>
      <c r="B22" s="26" t="s">
        <v>6</v>
      </c>
      <c r="C22" s="72"/>
      <c r="D22" s="72"/>
      <c r="E22" s="72"/>
      <c r="F22" s="72"/>
      <c r="G22" s="30"/>
      <c r="H22" s="30"/>
      <c r="I22" s="45"/>
      <c r="J22" s="45"/>
      <c r="K22" s="44"/>
      <c r="L22" s="52"/>
      <c r="M22" s="47"/>
      <c r="N22" s="48"/>
      <c r="O22" s="48"/>
      <c r="P22" s="49"/>
      <c r="Q22" s="45"/>
      <c r="R22" s="53"/>
    </row>
    <row r="23" spans="1:18">
      <c r="A23" s="23">
        <v>13</v>
      </c>
      <c r="B23" s="26" t="s">
        <v>6</v>
      </c>
      <c r="C23" s="27"/>
      <c r="D23" s="27"/>
      <c r="E23" s="27"/>
      <c r="F23" s="33"/>
      <c r="G23" s="30"/>
      <c r="H23" s="30"/>
      <c r="I23" s="45"/>
      <c r="J23" s="45"/>
      <c r="K23" s="44"/>
      <c r="L23" s="52"/>
      <c r="M23" s="47"/>
      <c r="N23" s="48"/>
      <c r="O23" s="48"/>
      <c r="P23" s="49"/>
      <c r="Q23" s="45"/>
      <c r="R23" s="53"/>
    </row>
    <row r="24" spans="1:18">
      <c r="A24" s="23">
        <v>14</v>
      </c>
      <c r="B24" s="26" t="s">
        <v>6</v>
      </c>
      <c r="C24" s="27"/>
      <c r="D24" s="27"/>
      <c r="E24" s="27"/>
      <c r="F24" s="33"/>
      <c r="G24" s="30"/>
      <c r="H24" s="30"/>
      <c r="I24" s="45"/>
      <c r="J24" s="45"/>
      <c r="K24" s="44"/>
      <c r="L24" s="52"/>
      <c r="M24" s="47"/>
      <c r="N24" s="48"/>
      <c r="O24" s="48"/>
      <c r="P24" s="49"/>
      <c r="Q24" s="45"/>
      <c r="R24" s="53"/>
    </row>
    <row r="25" spans="1:18">
      <c r="A25" s="23">
        <v>15</v>
      </c>
      <c r="B25" s="26" t="s">
        <v>6</v>
      </c>
      <c r="C25" s="72"/>
      <c r="D25" s="72"/>
      <c r="E25" s="72"/>
      <c r="F25" s="72"/>
      <c r="G25" s="30"/>
      <c r="H25" s="30"/>
      <c r="I25" s="45"/>
      <c r="J25" s="45"/>
      <c r="K25" s="44"/>
      <c r="L25" s="52"/>
      <c r="M25" s="47"/>
      <c r="N25" s="48"/>
      <c r="O25" s="48"/>
      <c r="P25" s="49"/>
      <c r="Q25" s="45"/>
      <c r="R25" s="53"/>
    </row>
    <row r="26" spans="1:18">
      <c r="A26" s="23">
        <v>16</v>
      </c>
      <c r="B26" s="26" t="s">
        <v>6</v>
      </c>
      <c r="C26" s="27"/>
      <c r="D26" s="27"/>
      <c r="E26" s="27"/>
      <c r="F26" s="33"/>
      <c r="G26" s="30"/>
      <c r="H26" s="30"/>
      <c r="I26" s="45"/>
      <c r="J26" s="45"/>
      <c r="K26" s="44"/>
      <c r="L26" s="52"/>
      <c r="M26" s="47"/>
      <c r="N26" s="48"/>
      <c r="O26" s="48"/>
      <c r="P26" s="49"/>
      <c r="Q26" s="45"/>
      <c r="R26" s="53"/>
    </row>
    <row r="27" spans="1:18">
      <c r="A27" s="23">
        <v>17</v>
      </c>
      <c r="B27" s="26" t="s">
        <v>6</v>
      </c>
      <c r="C27" s="27"/>
      <c r="D27" s="27"/>
      <c r="E27" s="27"/>
      <c r="F27" s="33"/>
      <c r="G27" s="30"/>
      <c r="H27" s="30"/>
      <c r="I27" s="45"/>
      <c r="J27" s="45"/>
      <c r="K27" s="44"/>
      <c r="L27" s="52"/>
      <c r="M27" s="47"/>
      <c r="N27" s="48"/>
      <c r="O27" s="48"/>
      <c r="P27" s="49"/>
      <c r="Q27" s="45"/>
      <c r="R27" s="53"/>
    </row>
    <row r="28" spans="1:18">
      <c r="A28" s="23">
        <v>18</v>
      </c>
      <c r="B28" s="26" t="s">
        <v>6</v>
      </c>
      <c r="C28" s="27"/>
      <c r="D28" s="27"/>
      <c r="E28" s="27"/>
      <c r="F28" s="33"/>
      <c r="G28" s="30"/>
      <c r="H28" s="30"/>
      <c r="I28" s="45"/>
      <c r="J28" s="45"/>
      <c r="K28" s="44"/>
      <c r="L28" s="52"/>
      <c r="M28" s="47"/>
      <c r="N28" s="48"/>
      <c r="O28" s="48"/>
      <c r="P28" s="49"/>
      <c r="Q28" s="45"/>
      <c r="R28" s="53"/>
    </row>
    <row r="29" spans="1:18">
      <c r="A29" s="23">
        <v>19</v>
      </c>
      <c r="B29" s="26" t="s">
        <v>6</v>
      </c>
      <c r="C29" s="72"/>
      <c r="D29" s="72"/>
      <c r="E29" s="72"/>
      <c r="F29" s="72"/>
      <c r="G29" s="30"/>
      <c r="H29" s="30"/>
      <c r="I29" s="45"/>
      <c r="J29" s="45"/>
      <c r="K29" s="44"/>
      <c r="L29" s="52"/>
      <c r="M29" s="47"/>
      <c r="N29" s="48"/>
      <c r="O29" s="48"/>
      <c r="P29" s="49"/>
      <c r="Q29" s="45"/>
      <c r="R29" s="53"/>
    </row>
    <row r="30" spans="1:18">
      <c r="A30" s="23">
        <v>20</v>
      </c>
      <c r="B30" s="26" t="s">
        <v>6</v>
      </c>
      <c r="C30" s="72"/>
      <c r="D30" s="72"/>
      <c r="E30" s="72"/>
      <c r="F30" s="72"/>
      <c r="G30" s="30"/>
      <c r="H30" s="30"/>
      <c r="I30" s="45"/>
      <c r="J30" s="45"/>
      <c r="K30" s="44"/>
      <c r="L30" s="52"/>
      <c r="M30" s="47"/>
      <c r="N30" s="48"/>
      <c r="O30" s="48"/>
      <c r="P30" s="49"/>
      <c r="Q30" s="45"/>
      <c r="R30" s="53"/>
    </row>
    <row r="31" spans="1:18">
      <c r="A31" s="23">
        <v>21</v>
      </c>
      <c r="B31" s="26" t="s">
        <v>6</v>
      </c>
      <c r="C31" s="72"/>
      <c r="D31" s="72"/>
      <c r="E31" s="72"/>
      <c r="F31" s="72"/>
      <c r="G31" s="30"/>
      <c r="H31" s="30"/>
      <c r="I31" s="45"/>
      <c r="J31" s="45"/>
      <c r="K31" s="44"/>
      <c r="L31" s="52"/>
      <c r="M31" s="47"/>
      <c r="N31" s="48"/>
      <c r="O31" s="48"/>
      <c r="P31" s="49"/>
      <c r="Q31" s="45"/>
      <c r="R31" s="53"/>
    </row>
    <row r="32" spans="1:18">
      <c r="A32" s="23">
        <v>22</v>
      </c>
      <c r="B32" s="26" t="s">
        <v>6</v>
      </c>
      <c r="C32" s="72"/>
      <c r="D32" s="72"/>
      <c r="E32" s="72"/>
      <c r="F32" s="72"/>
      <c r="G32" s="30"/>
      <c r="H32" s="30"/>
      <c r="I32" s="45"/>
      <c r="J32" s="45"/>
      <c r="K32" s="44"/>
      <c r="L32" s="52"/>
      <c r="M32" s="47"/>
      <c r="N32" s="48"/>
      <c r="O32" s="48"/>
      <c r="P32" s="49"/>
      <c r="Q32" s="45"/>
      <c r="R32" s="53"/>
    </row>
    <row r="33" spans="1:18">
      <c r="A33" s="23">
        <v>23</v>
      </c>
      <c r="B33" s="26" t="s">
        <v>6</v>
      </c>
      <c r="C33" s="72"/>
      <c r="D33" s="72"/>
      <c r="E33" s="72"/>
      <c r="F33" s="72"/>
      <c r="G33" s="30"/>
      <c r="H33" s="30"/>
      <c r="I33" s="45"/>
      <c r="J33" s="45"/>
      <c r="K33" s="44"/>
      <c r="L33" s="52"/>
      <c r="M33" s="47"/>
      <c r="N33" s="48"/>
      <c r="O33" s="48"/>
      <c r="P33" s="49"/>
      <c r="Q33" s="45"/>
      <c r="R33" s="53"/>
    </row>
    <row r="34" spans="1:18">
      <c r="A34" s="23">
        <v>24</v>
      </c>
      <c r="B34" s="26" t="s">
        <v>6</v>
      </c>
      <c r="C34" s="72"/>
      <c r="D34" s="72"/>
      <c r="E34" s="72"/>
      <c r="F34" s="72"/>
      <c r="G34" s="30"/>
      <c r="H34" s="30"/>
      <c r="I34" s="45"/>
      <c r="J34" s="45"/>
      <c r="K34" s="44"/>
      <c r="L34" s="52"/>
      <c r="M34" s="47"/>
      <c r="N34" s="48"/>
      <c r="O34" s="48"/>
      <c r="P34" s="49"/>
      <c r="Q34" s="45"/>
      <c r="R34" s="53"/>
    </row>
    <row r="35" spans="1:18">
      <c r="A35" s="23">
        <v>25</v>
      </c>
      <c r="B35" s="26" t="s">
        <v>6</v>
      </c>
      <c r="C35" s="72"/>
      <c r="D35" s="72"/>
      <c r="E35" s="72"/>
      <c r="F35" s="72"/>
      <c r="G35" s="30"/>
      <c r="H35" s="30"/>
      <c r="I35" s="45"/>
      <c r="J35" s="45"/>
      <c r="K35" s="44"/>
      <c r="L35" s="52"/>
      <c r="M35" s="47"/>
      <c r="N35" s="48"/>
      <c r="O35" s="48"/>
      <c r="P35" s="49"/>
      <c r="Q35" s="45"/>
      <c r="R35" s="53"/>
    </row>
    <row r="36" spans="1:18">
      <c r="A36" s="23">
        <v>26</v>
      </c>
      <c r="B36" s="26" t="s">
        <v>6</v>
      </c>
      <c r="C36" s="72"/>
      <c r="D36" s="72"/>
      <c r="E36" s="72"/>
      <c r="F36" s="72"/>
      <c r="G36" s="30"/>
      <c r="H36" s="30"/>
      <c r="I36" s="45"/>
      <c r="J36" s="45"/>
      <c r="K36" s="44"/>
      <c r="L36" s="52"/>
      <c r="M36" s="47"/>
      <c r="N36" s="48"/>
      <c r="O36" s="48"/>
      <c r="P36" s="49"/>
      <c r="Q36" s="45"/>
      <c r="R36" s="53"/>
    </row>
    <row r="37" spans="1:18">
      <c r="A37" s="23">
        <v>27</v>
      </c>
      <c r="B37" s="26" t="s">
        <v>6</v>
      </c>
      <c r="C37" s="34"/>
      <c r="D37" s="34"/>
      <c r="E37" s="34"/>
      <c r="F37" s="35"/>
      <c r="G37" s="30"/>
      <c r="H37" s="30"/>
      <c r="I37" s="53"/>
      <c r="J37" s="45"/>
      <c r="K37" s="44"/>
      <c r="L37" s="52"/>
      <c r="M37" s="47"/>
      <c r="N37" s="48"/>
      <c r="O37" s="48"/>
      <c r="P37" s="49"/>
      <c r="Q37" s="45"/>
      <c r="R37" s="53"/>
    </row>
    <row r="38" spans="1:18">
      <c r="A38" s="23">
        <v>28</v>
      </c>
      <c r="B38" s="26" t="s">
        <v>6</v>
      </c>
      <c r="C38" s="27"/>
      <c r="D38" s="27"/>
      <c r="E38" s="27"/>
      <c r="F38" s="33"/>
      <c r="G38" s="30"/>
      <c r="H38" s="30"/>
      <c r="I38" s="45"/>
      <c r="J38" s="45"/>
      <c r="K38" s="44"/>
      <c r="L38" s="52"/>
      <c r="M38" s="47"/>
      <c r="N38" s="48"/>
      <c r="O38" s="48"/>
      <c r="P38" s="49"/>
      <c r="Q38" s="45"/>
      <c r="R38" s="53"/>
    </row>
    <row r="39" spans="1:18">
      <c r="A39" s="23">
        <v>29</v>
      </c>
      <c r="B39" s="26" t="s">
        <v>6</v>
      </c>
      <c r="C39" s="27"/>
      <c r="D39" s="27"/>
      <c r="E39" s="27"/>
      <c r="F39" s="33"/>
      <c r="G39" s="30"/>
      <c r="H39" s="30"/>
      <c r="I39" s="45"/>
      <c r="J39" s="45"/>
      <c r="K39" s="44"/>
      <c r="L39" s="52"/>
      <c r="M39" s="47"/>
      <c r="N39" s="48"/>
      <c r="O39" s="48"/>
      <c r="P39" s="49"/>
      <c r="Q39" s="45"/>
      <c r="R39" s="53"/>
    </row>
    <row r="40" spans="1:18">
      <c r="A40" s="23">
        <v>30</v>
      </c>
      <c r="B40" s="26" t="s">
        <v>6</v>
      </c>
      <c r="C40" s="27"/>
      <c r="D40" s="27"/>
      <c r="E40" s="27"/>
      <c r="F40" s="33"/>
      <c r="G40" s="30"/>
      <c r="H40" s="30"/>
      <c r="I40" s="45"/>
      <c r="J40" s="45"/>
      <c r="K40" s="44"/>
      <c r="L40" s="52"/>
      <c r="M40" s="47"/>
      <c r="N40" s="48"/>
      <c r="O40" s="48"/>
      <c r="P40" s="49"/>
      <c r="Q40" s="45"/>
      <c r="R40" s="53"/>
    </row>
    <row r="41" spans="1:18">
      <c r="A41" s="23">
        <v>31</v>
      </c>
      <c r="B41" s="26" t="s">
        <v>6</v>
      </c>
      <c r="C41" s="27"/>
      <c r="D41" s="27"/>
      <c r="E41" s="27"/>
      <c r="F41" s="33"/>
      <c r="G41" s="30"/>
      <c r="H41" s="30"/>
      <c r="I41" s="45"/>
      <c r="J41" s="45"/>
      <c r="K41" s="44"/>
      <c r="L41" s="52"/>
      <c r="M41" s="47"/>
      <c r="N41" s="48"/>
      <c r="O41" s="48"/>
      <c r="P41" s="49"/>
      <c r="Q41" s="45"/>
      <c r="R41" s="53"/>
    </row>
    <row r="42" spans="1:18">
      <c r="A42" s="23">
        <v>32</v>
      </c>
      <c r="B42" s="26" t="s">
        <v>6</v>
      </c>
      <c r="C42" s="27"/>
      <c r="D42" s="27"/>
      <c r="E42" s="27"/>
      <c r="F42" s="33"/>
      <c r="G42" s="30"/>
      <c r="H42" s="30"/>
      <c r="I42" s="45"/>
      <c r="J42" s="45"/>
      <c r="K42" s="44"/>
      <c r="L42" s="52"/>
      <c r="M42" s="47"/>
      <c r="N42" s="48"/>
      <c r="O42" s="48"/>
      <c r="P42" s="49"/>
      <c r="Q42" s="45"/>
      <c r="R42" s="53"/>
    </row>
    <row r="43" spans="1:18">
      <c r="A43" s="23">
        <v>33</v>
      </c>
      <c r="B43" s="26" t="s">
        <v>6</v>
      </c>
      <c r="C43" s="27"/>
      <c r="D43" s="27"/>
      <c r="E43" s="27"/>
      <c r="F43" s="33"/>
      <c r="G43" s="36"/>
      <c r="H43" s="36"/>
      <c r="I43" s="45"/>
      <c r="J43" s="45"/>
      <c r="K43" s="44"/>
      <c r="L43" s="52"/>
      <c r="M43" s="47"/>
      <c r="N43" s="48"/>
      <c r="O43" s="48"/>
      <c r="P43" s="49"/>
      <c r="Q43" s="45"/>
      <c r="R43" s="53"/>
    </row>
    <row r="44" spans="1:18">
      <c r="A44" s="23">
        <v>34</v>
      </c>
      <c r="B44" s="26" t="s">
        <v>6</v>
      </c>
      <c r="C44" s="27"/>
      <c r="D44" s="27"/>
      <c r="E44" s="27"/>
      <c r="F44" s="33"/>
      <c r="G44" s="30"/>
      <c r="H44" s="30"/>
      <c r="I44" s="45"/>
      <c r="J44" s="45"/>
      <c r="K44" s="44"/>
      <c r="L44" s="52"/>
      <c r="M44" s="47"/>
      <c r="N44" s="48"/>
      <c r="O44" s="48"/>
      <c r="P44" s="49"/>
      <c r="Q44" s="45"/>
      <c r="R44" s="53"/>
    </row>
    <row r="45" spans="1:18">
      <c r="A45" s="23">
        <v>35</v>
      </c>
      <c r="B45" s="26" t="s">
        <v>6</v>
      </c>
      <c r="C45" s="27"/>
      <c r="D45" s="27"/>
      <c r="E45" s="27"/>
      <c r="F45" s="33"/>
      <c r="G45" s="36"/>
      <c r="H45" s="36"/>
      <c r="I45" s="45"/>
      <c r="J45" s="45"/>
      <c r="K45" s="44"/>
      <c r="L45" s="52"/>
      <c r="M45" s="47"/>
      <c r="N45" s="48"/>
      <c r="O45" s="48"/>
      <c r="P45" s="49"/>
      <c r="Q45" s="45"/>
      <c r="R45" s="53"/>
    </row>
    <row r="46" spans="1:18">
      <c r="A46" s="23">
        <v>36</v>
      </c>
      <c r="B46" s="26" t="s">
        <v>6</v>
      </c>
      <c r="C46" s="27"/>
      <c r="D46" s="27"/>
      <c r="E46" s="27"/>
      <c r="F46" s="33"/>
      <c r="G46" s="30"/>
      <c r="H46" s="30"/>
      <c r="I46" s="45"/>
      <c r="J46" s="45"/>
      <c r="K46" s="44"/>
      <c r="L46" s="52"/>
      <c r="M46" s="47"/>
      <c r="N46" s="48"/>
      <c r="O46" s="48"/>
      <c r="P46" s="49"/>
      <c r="Q46" s="45"/>
      <c r="R46" s="53"/>
    </row>
    <row r="47" spans="1:18">
      <c r="A47" s="23">
        <v>37</v>
      </c>
      <c r="B47" s="26" t="s">
        <v>6</v>
      </c>
      <c r="C47" s="27"/>
      <c r="D47" s="27"/>
      <c r="E47" s="27"/>
      <c r="F47" s="33"/>
      <c r="G47" s="36"/>
      <c r="H47" s="36"/>
      <c r="I47" s="45"/>
      <c r="J47" s="45"/>
      <c r="K47" s="44"/>
      <c r="L47" s="52"/>
      <c r="M47" s="47"/>
      <c r="N47" s="48"/>
      <c r="O47" s="48"/>
      <c r="P47" s="49"/>
      <c r="Q47" s="45"/>
      <c r="R47" s="53"/>
    </row>
    <row r="48" spans="1:18">
      <c r="A48" s="23">
        <v>38</v>
      </c>
      <c r="B48" s="26" t="s">
        <v>6</v>
      </c>
      <c r="C48" s="27"/>
      <c r="D48" s="27"/>
      <c r="E48" s="27"/>
      <c r="F48" s="33"/>
      <c r="G48" s="30"/>
      <c r="H48" s="30"/>
      <c r="I48" s="45"/>
      <c r="J48" s="45"/>
      <c r="K48" s="44"/>
      <c r="L48" s="52"/>
      <c r="M48" s="47"/>
      <c r="N48" s="48"/>
      <c r="O48" s="48"/>
      <c r="P48" s="49"/>
      <c r="Q48" s="45"/>
      <c r="R48" s="53"/>
    </row>
    <row r="49" spans="1:18">
      <c r="A49" s="23">
        <v>39</v>
      </c>
      <c r="B49" s="26" t="s">
        <v>6</v>
      </c>
      <c r="C49" s="27"/>
      <c r="D49" s="27"/>
      <c r="E49" s="27"/>
      <c r="F49" s="33"/>
      <c r="G49" s="36"/>
      <c r="H49" s="36"/>
      <c r="I49" s="45"/>
      <c r="J49" s="45"/>
      <c r="K49" s="44"/>
      <c r="L49" s="52"/>
      <c r="M49" s="47"/>
      <c r="N49" s="48"/>
      <c r="O49" s="48"/>
      <c r="P49" s="49"/>
      <c r="Q49" s="45"/>
      <c r="R49" s="53"/>
    </row>
    <row r="50" spans="1:18">
      <c r="A50" s="23">
        <v>40</v>
      </c>
      <c r="B50" s="26" t="s">
        <v>6</v>
      </c>
      <c r="C50" s="27"/>
      <c r="D50" s="27"/>
      <c r="E50" s="27"/>
      <c r="F50" s="33"/>
      <c r="G50" s="30"/>
      <c r="H50" s="30"/>
      <c r="I50" s="45"/>
      <c r="J50" s="45"/>
      <c r="K50" s="44"/>
      <c r="L50" s="52"/>
      <c r="M50" s="47"/>
      <c r="N50" s="48"/>
      <c r="O50" s="48"/>
      <c r="P50" s="49"/>
      <c r="Q50" s="45"/>
      <c r="R50" s="53"/>
    </row>
    <row r="51" spans="1:18">
      <c r="A51" s="23">
        <v>41</v>
      </c>
      <c r="B51" s="26" t="s">
        <v>6</v>
      </c>
      <c r="C51" s="27"/>
      <c r="D51" s="27"/>
      <c r="E51" s="27"/>
      <c r="F51" s="33"/>
      <c r="G51" s="36"/>
      <c r="H51" s="36"/>
      <c r="I51" s="45"/>
      <c r="J51" s="45"/>
      <c r="K51" s="44"/>
      <c r="L51" s="52"/>
      <c r="M51" s="47"/>
      <c r="N51" s="48"/>
      <c r="O51" s="48"/>
      <c r="P51" s="49"/>
      <c r="Q51" s="45"/>
      <c r="R51" s="53"/>
    </row>
    <row r="52" spans="1:18">
      <c r="A52" s="23">
        <v>42</v>
      </c>
      <c r="B52" s="26" t="s">
        <v>6</v>
      </c>
      <c r="C52" s="27"/>
      <c r="D52" s="27"/>
      <c r="E52" s="27"/>
      <c r="F52" s="33"/>
      <c r="G52" s="30"/>
      <c r="H52" s="30"/>
      <c r="I52" s="45"/>
      <c r="J52" s="45"/>
      <c r="K52" s="44"/>
      <c r="L52" s="52"/>
      <c r="M52" s="47"/>
      <c r="N52" s="48"/>
      <c r="O52" s="48"/>
      <c r="P52" s="49"/>
      <c r="Q52" s="45"/>
      <c r="R52" s="53"/>
    </row>
    <row r="53" spans="1:18">
      <c r="A53" s="23">
        <v>43</v>
      </c>
      <c r="B53" s="26" t="s">
        <v>6</v>
      </c>
      <c r="C53" s="27"/>
      <c r="D53" s="27"/>
      <c r="E53" s="27"/>
      <c r="F53" s="33"/>
      <c r="G53" s="36"/>
      <c r="H53" s="36"/>
      <c r="I53" s="45"/>
      <c r="J53" s="45"/>
      <c r="K53" s="44"/>
      <c r="L53" s="52"/>
      <c r="M53" s="47"/>
      <c r="N53" s="48"/>
      <c r="O53" s="48"/>
      <c r="P53" s="49"/>
      <c r="Q53" s="45"/>
      <c r="R53" s="53"/>
    </row>
    <row r="54" spans="1:18">
      <c r="A54" s="23">
        <v>44</v>
      </c>
      <c r="B54" s="26" t="s">
        <v>6</v>
      </c>
      <c r="C54" s="27"/>
      <c r="D54" s="27"/>
      <c r="E54" s="27"/>
      <c r="F54" s="33"/>
      <c r="G54" s="30"/>
      <c r="H54" s="30"/>
      <c r="I54" s="45"/>
      <c r="J54" s="45"/>
      <c r="K54" s="44"/>
      <c r="L54" s="52"/>
      <c r="M54" s="47"/>
      <c r="N54" s="48"/>
      <c r="O54" s="48"/>
      <c r="P54" s="49"/>
      <c r="Q54" s="45"/>
      <c r="R54" s="53"/>
    </row>
    <row r="55" spans="1:18">
      <c r="A55" s="23">
        <v>45</v>
      </c>
      <c r="B55" s="26" t="s">
        <v>6</v>
      </c>
      <c r="C55" s="27"/>
      <c r="D55" s="27"/>
      <c r="E55" s="27"/>
      <c r="F55" s="33"/>
      <c r="G55" s="36"/>
      <c r="H55" s="36"/>
      <c r="I55" s="45"/>
      <c r="J55" s="45"/>
      <c r="K55" s="44"/>
      <c r="L55" s="52"/>
      <c r="M55" s="47"/>
      <c r="N55" s="48"/>
      <c r="O55" s="48"/>
      <c r="P55" s="49"/>
      <c r="Q55" s="45"/>
      <c r="R55" s="53"/>
    </row>
    <row r="56" spans="1:18">
      <c r="A56" s="23">
        <v>46</v>
      </c>
      <c r="B56" s="26" t="s">
        <v>6</v>
      </c>
      <c r="C56" s="27"/>
      <c r="D56" s="27"/>
      <c r="E56" s="27"/>
      <c r="F56" s="33"/>
      <c r="G56" s="30"/>
      <c r="H56" s="30"/>
      <c r="I56" s="45"/>
      <c r="J56" s="45"/>
      <c r="K56" s="44"/>
      <c r="L56" s="52"/>
      <c r="M56" s="47"/>
      <c r="N56" s="48"/>
      <c r="O56" s="48"/>
      <c r="P56" s="49"/>
      <c r="Q56" s="45"/>
      <c r="R56" s="53"/>
    </row>
    <row r="57" spans="1:18">
      <c r="A57" s="23">
        <v>47</v>
      </c>
      <c r="B57" s="26" t="s">
        <v>6</v>
      </c>
      <c r="C57" s="27"/>
      <c r="D57" s="27"/>
      <c r="E57" s="27"/>
      <c r="F57" s="33"/>
      <c r="G57" s="36"/>
      <c r="H57" s="36"/>
      <c r="I57" s="45"/>
      <c r="J57" s="45"/>
      <c r="K57" s="44"/>
      <c r="L57" s="52"/>
      <c r="M57" s="47"/>
      <c r="N57" s="48"/>
      <c r="O57" s="48"/>
      <c r="P57" s="49"/>
      <c r="Q57" s="45"/>
      <c r="R57" s="53"/>
    </row>
    <row r="58" spans="1:18">
      <c r="A58" s="23">
        <v>48</v>
      </c>
      <c r="B58" s="26" t="s">
        <v>6</v>
      </c>
      <c r="C58" s="27"/>
      <c r="D58" s="27"/>
      <c r="E58" s="27"/>
      <c r="F58" s="33"/>
      <c r="G58" s="30"/>
      <c r="H58" s="30"/>
      <c r="I58" s="45"/>
      <c r="J58" s="45"/>
      <c r="K58" s="44"/>
      <c r="L58" s="52"/>
      <c r="M58" s="47"/>
      <c r="N58" s="48"/>
      <c r="O58" s="48"/>
      <c r="P58" s="49"/>
      <c r="Q58" s="45"/>
      <c r="R58" s="53"/>
    </row>
    <row r="59" spans="1:18">
      <c r="A59" s="23">
        <v>49</v>
      </c>
      <c r="B59" s="26" t="s">
        <v>6</v>
      </c>
      <c r="C59" s="27"/>
      <c r="D59" s="27"/>
      <c r="E59" s="27"/>
      <c r="F59" s="33"/>
      <c r="G59" s="36"/>
      <c r="H59" s="36"/>
      <c r="I59" s="45"/>
      <c r="J59" s="45"/>
      <c r="K59" s="44"/>
      <c r="L59" s="52"/>
      <c r="M59" s="47"/>
      <c r="N59" s="48"/>
      <c r="O59" s="48"/>
      <c r="P59" s="49"/>
      <c r="Q59" s="45"/>
      <c r="R59" s="53"/>
    </row>
    <row r="60" spans="1:18">
      <c r="A60" s="23">
        <v>50</v>
      </c>
      <c r="B60" s="26" t="s">
        <v>6</v>
      </c>
      <c r="C60" s="27"/>
      <c r="D60" s="27"/>
      <c r="E60" s="27"/>
      <c r="F60" s="33"/>
      <c r="G60" s="30"/>
      <c r="H60" s="30"/>
      <c r="I60" s="45"/>
      <c r="J60" s="45"/>
      <c r="K60" s="44"/>
      <c r="L60" s="52"/>
      <c r="M60" s="47"/>
      <c r="N60" s="48"/>
      <c r="O60" s="48"/>
      <c r="P60" s="49"/>
      <c r="Q60" s="45"/>
      <c r="R60" s="53"/>
    </row>
    <row r="62" spans="2:2">
      <c r="B62" s="37" t="s">
        <v>38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xmlns:etc="http://www.wps.cn/officeDocument/2017/etCustomData" ref="A10:R62" etc:filterBottomFollowUsedRange="0">
    <sortState ref="A11:R62">
      <sortCondition ref="M10" descending="1"/>
    </sortState>
    <extLst/>
  </autoFilter>
  <mergeCells count="3">
    <mergeCell ref="A1:R1"/>
    <mergeCell ref="C2:P2"/>
    <mergeCell ref="C9:D9"/>
  </mergeCells>
  <conditionalFormatting sqref="C4">
    <cfRule type="expression" dxfId="0" priority="4" stopIfTrue="1">
      <formula>ISBLANK(C4)</formula>
    </cfRule>
  </conditionalFormatting>
  <conditionalFormatting sqref="C5">
    <cfRule type="expression" dxfId="0" priority="3" stopIfTrue="1">
      <formula>ISBLANK(C5)</formula>
    </cfRule>
  </conditionalFormatting>
  <conditionalFormatting sqref="C8">
    <cfRule type="expression" dxfId="0" priority="2" stopIfTrue="1">
      <formula>ISBLANK(C8)</formula>
    </cfRule>
  </conditionalFormatting>
  <conditionalFormatting sqref="E9">
    <cfRule type="expression" dxfId="0" priority="1" stopIfTrue="1">
      <formula>ISBLANK(E9)</formula>
    </cfRule>
  </conditionalFormatting>
  <dataValidations count="1">
    <dataValidation allowBlank="1" showInputMessage="1" showErrorMessage="1" sqref="E9 B10:F10 A4:A8 C4:C8 E6:E7 F4:F8"/>
  </dataValidations>
  <pageMargins left="0.25" right="0.25" top="0.33" bottom="0.34" header="0.3" footer="0.3"/>
  <pageSetup paperSize="9" scale="50" fitToHeight="0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62"/>
  <sheetViews>
    <sheetView topLeftCell="G11" workbookViewId="0">
      <selection activeCell="R11" sqref="R11:R33"/>
    </sheetView>
  </sheetViews>
  <sheetFormatPr defaultColWidth="9.14444444444444" defaultRowHeight="15"/>
  <cols>
    <col min="1" max="1" width="4.56666666666667" style="10" customWidth="1"/>
    <col min="2" max="2" width="19.5666666666667" style="10" customWidth="1"/>
    <col min="3" max="4" width="16.5666666666667" style="10" customWidth="1"/>
    <col min="5" max="5" width="14.4222222222222" style="10" customWidth="1"/>
    <col min="6" max="6" width="12.5666666666667" style="10" customWidth="1"/>
    <col min="7" max="7" width="14.1444444444444" style="10" customWidth="1"/>
    <col min="8" max="8" width="15.2888888888889" style="10" customWidth="1"/>
    <col min="9" max="9" width="18.5666666666667" style="10" customWidth="1"/>
    <col min="10" max="10" width="21" style="10" customWidth="1"/>
    <col min="11" max="12" width="13.8555555555556" style="10" customWidth="1"/>
    <col min="13" max="13" width="10.7111111111111" style="10" customWidth="1"/>
    <col min="14" max="15" width="8.42222222222222" style="10" customWidth="1"/>
    <col min="16" max="16" width="13" style="10" customWidth="1"/>
    <col min="17" max="17" width="43.1444444444444" style="10" customWidth="1"/>
    <col min="18" max="18" width="21.1666666666667" style="10" customWidth="1"/>
    <col min="19" max="16384" width="9.14444444444444" style="10"/>
  </cols>
  <sheetData>
    <row r="1" spans="1:18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ht="32.25" customHeight="1" spans="2:18">
      <c r="B2" s="12"/>
      <c r="C2" s="13" t="s">
        <v>122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54" t="s">
        <v>1</v>
      </c>
      <c r="R2" s="55">
        <f>COUNTA(M11:M60)</f>
        <v>23</v>
      </c>
    </row>
    <row r="3" spans="2:18">
      <c r="B3" s="12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54"/>
      <c r="R3" s="55"/>
    </row>
    <row r="4" spans="1:18">
      <c r="A4" s="14" t="s">
        <v>2</v>
      </c>
      <c r="B4" s="15"/>
      <c r="C4" s="14" t="s">
        <v>40</v>
      </c>
      <c r="E4" s="16" t="s">
        <v>3</v>
      </c>
      <c r="F4" s="17"/>
      <c r="Q4" s="21" t="s">
        <v>4</v>
      </c>
      <c r="R4" s="56">
        <f>COUNTIF(P11:P60,"победитель")</f>
        <v>1</v>
      </c>
    </row>
    <row r="5" spans="1:18">
      <c r="A5" s="14" t="s">
        <v>5</v>
      </c>
      <c r="B5" s="15"/>
      <c r="C5" s="14" t="s">
        <v>6</v>
      </c>
      <c r="E5" s="16" t="s">
        <v>7</v>
      </c>
      <c r="F5" s="17"/>
      <c r="Q5" s="21" t="s">
        <v>8</v>
      </c>
      <c r="R5" s="55">
        <f>COUNTIF(P11:P60,"призер")</f>
        <v>1</v>
      </c>
    </row>
    <row r="6" spans="1:18">
      <c r="A6" s="14" t="s">
        <v>9</v>
      </c>
      <c r="B6" s="15"/>
      <c r="C6" s="14" t="s">
        <v>10</v>
      </c>
      <c r="E6" s="17"/>
      <c r="F6" s="17"/>
      <c r="Q6" s="21" t="s">
        <v>11</v>
      </c>
      <c r="R6" s="55">
        <f>COUNTIF(P11:P60,"участник")</f>
        <v>21</v>
      </c>
    </row>
    <row r="7" spans="1:18">
      <c r="A7" s="14" t="s">
        <v>12</v>
      </c>
      <c r="B7" s="15"/>
      <c r="C7" s="14">
        <v>8</v>
      </c>
      <c r="E7" s="17"/>
      <c r="F7" s="17"/>
      <c r="P7" s="38"/>
      <c r="Q7" s="21" t="s">
        <v>13</v>
      </c>
      <c r="R7" s="57">
        <v>0.45</v>
      </c>
    </row>
    <row r="8" spans="1:18">
      <c r="A8" s="14" t="s">
        <v>14</v>
      </c>
      <c r="B8" s="15"/>
      <c r="C8" s="18">
        <v>45950</v>
      </c>
      <c r="F8" s="17"/>
      <c r="Q8" s="58" t="s">
        <v>15</v>
      </c>
      <c r="R8" s="57">
        <f>(R4+R5)/R2</f>
        <v>0.0869565217391304</v>
      </c>
    </row>
    <row r="9" spans="3:18">
      <c r="C9" s="19" t="s">
        <v>16</v>
      </c>
      <c r="D9" s="19"/>
      <c r="E9" s="20">
        <v>100</v>
      </c>
      <c r="G9" s="21" t="s">
        <v>17</v>
      </c>
      <c r="H9" s="61">
        <f>E9/2</f>
        <v>50</v>
      </c>
      <c r="J9" s="39" t="s">
        <v>18</v>
      </c>
      <c r="K9" s="40">
        <f>MAX(M11:M60)</f>
        <v>52</v>
      </c>
      <c r="L9" s="41" t="str">
        <f>IF(K9*100/E9&gt;=50,"победитель","участник")</f>
        <v>победитель</v>
      </c>
      <c r="P9" s="42">
        <f>R8-45%</f>
        <v>-0.36304347826087</v>
      </c>
      <c r="Q9" s="21" t="s">
        <v>19</v>
      </c>
      <c r="R9" s="59">
        <f>IF((R2*P9)&gt;0,(R2*P9),0)</f>
        <v>0</v>
      </c>
    </row>
    <row r="10" ht="105" spans="1:21">
      <c r="A10" s="23" t="s">
        <v>20</v>
      </c>
      <c r="B10" s="24" t="s">
        <v>21</v>
      </c>
      <c r="C10" s="24" t="s">
        <v>22</v>
      </c>
      <c r="D10" s="24" t="s">
        <v>23</v>
      </c>
      <c r="E10" s="24" t="s">
        <v>24</v>
      </c>
      <c r="F10" s="24" t="s">
        <v>25</v>
      </c>
      <c r="G10" s="24" t="s">
        <v>26</v>
      </c>
      <c r="H10" s="25" t="s">
        <v>27</v>
      </c>
      <c r="I10" s="24" t="s">
        <v>28</v>
      </c>
      <c r="J10" s="24" t="s">
        <v>29</v>
      </c>
      <c r="K10" s="24" t="s">
        <v>30</v>
      </c>
      <c r="L10" s="43" t="s">
        <v>31</v>
      </c>
      <c r="M10" s="24" t="s">
        <v>32</v>
      </c>
      <c r="N10" s="24" t="s">
        <v>33</v>
      </c>
      <c r="O10" s="24" t="s">
        <v>34</v>
      </c>
      <c r="P10" s="24" t="s">
        <v>35</v>
      </c>
      <c r="Q10" s="24" t="s">
        <v>36</v>
      </c>
      <c r="R10" s="24" t="s">
        <v>37</v>
      </c>
      <c r="S10" s="60"/>
      <c r="T10" s="60"/>
      <c r="U10" s="60"/>
    </row>
    <row r="11" s="9" customFormat="1" ht="12.95" customHeight="1" spans="1:18">
      <c r="A11" s="23">
        <v>22</v>
      </c>
      <c r="B11" s="26" t="s">
        <v>6</v>
      </c>
      <c r="C11" s="72" t="s">
        <v>50</v>
      </c>
      <c r="D11" s="72" t="s">
        <v>50</v>
      </c>
      <c r="E11" s="27" t="s">
        <v>43</v>
      </c>
      <c r="F11" s="74"/>
      <c r="G11" s="30"/>
      <c r="H11" s="30"/>
      <c r="I11" s="44"/>
      <c r="J11" s="45" t="s">
        <v>123</v>
      </c>
      <c r="K11" s="44" t="s">
        <v>124</v>
      </c>
      <c r="L11" s="51" t="s">
        <v>125</v>
      </c>
      <c r="M11" s="47">
        <v>52</v>
      </c>
      <c r="N11" s="48">
        <f>IF(M11="","",M11/$E$9)</f>
        <v>0.52</v>
      </c>
      <c r="O11" s="48">
        <f>IF(M11="","",M11/$K$9)</f>
        <v>1</v>
      </c>
      <c r="P11" s="49" t="str">
        <f>IF(M11="","",IF($K$9=M11,$L$9,IF(M11&gt;=$H$9,"призер","участник")))</f>
        <v>победитель</v>
      </c>
      <c r="Q11" s="45" t="s">
        <v>114</v>
      </c>
      <c r="R11" s="53" t="s">
        <v>44</v>
      </c>
    </row>
    <row r="12" s="9" customFormat="1" ht="12.95" customHeight="1" spans="1:18">
      <c r="A12" s="23">
        <v>6</v>
      </c>
      <c r="B12" s="26" t="s">
        <v>6</v>
      </c>
      <c r="C12" s="72" t="s">
        <v>41</v>
      </c>
      <c r="D12" s="72" t="s">
        <v>43</v>
      </c>
      <c r="E12" s="27" t="s">
        <v>60</v>
      </c>
      <c r="F12" s="33"/>
      <c r="G12" s="30"/>
      <c r="H12" s="30"/>
      <c r="I12" s="44"/>
      <c r="J12" s="45" t="s">
        <v>44</v>
      </c>
      <c r="K12" s="44" t="s">
        <v>126</v>
      </c>
      <c r="L12" s="51" t="s">
        <v>127</v>
      </c>
      <c r="M12" s="73">
        <v>44</v>
      </c>
      <c r="N12" s="48">
        <f>IF(M12="","",M12/$E$9)</f>
        <v>0.44</v>
      </c>
      <c r="O12" s="48">
        <f>IF(M12="","",M12/$K$9)</f>
        <v>0.846153846153846</v>
      </c>
      <c r="P12" s="49" t="s">
        <v>128</v>
      </c>
      <c r="Q12" s="45" t="s">
        <v>107</v>
      </c>
      <c r="R12" s="53" t="s">
        <v>44</v>
      </c>
    </row>
    <row r="13" spans="1:18">
      <c r="A13" s="23">
        <v>21</v>
      </c>
      <c r="B13" s="26" t="s">
        <v>6</v>
      </c>
      <c r="C13" s="72" t="s">
        <v>54</v>
      </c>
      <c r="D13" s="72" t="s">
        <v>49</v>
      </c>
      <c r="E13" s="27" t="s">
        <v>54</v>
      </c>
      <c r="F13" s="74"/>
      <c r="G13" s="30"/>
      <c r="H13" s="30"/>
      <c r="I13" s="44"/>
      <c r="J13" s="45" t="s">
        <v>129</v>
      </c>
      <c r="K13" s="44" t="s">
        <v>124</v>
      </c>
      <c r="L13" s="51" t="s">
        <v>130</v>
      </c>
      <c r="M13" s="47">
        <v>42</v>
      </c>
      <c r="N13" s="48">
        <f>IF(M13="","",M13/$E$9)</f>
        <v>0.42</v>
      </c>
      <c r="O13" s="48">
        <f>IF(M13="","",M13/$K$9)</f>
        <v>0.807692307692308</v>
      </c>
      <c r="P13" s="49" t="str">
        <f>IF(M13="","",IF($K$9=M13,$L$9,IF(M13&gt;=$H$9,"призер","участник")))</f>
        <v>участник</v>
      </c>
      <c r="Q13" s="45" t="s">
        <v>114</v>
      </c>
      <c r="R13" s="53" t="s">
        <v>44</v>
      </c>
    </row>
    <row r="14" spans="1:18">
      <c r="A14" s="23">
        <v>19</v>
      </c>
      <c r="B14" s="26" t="s">
        <v>6</v>
      </c>
      <c r="C14" s="72" t="s">
        <v>43</v>
      </c>
      <c r="D14" s="72" t="s">
        <v>41</v>
      </c>
      <c r="E14" s="27" t="s">
        <v>43</v>
      </c>
      <c r="F14" s="74"/>
      <c r="G14" s="30"/>
      <c r="H14" s="30"/>
      <c r="I14" s="44"/>
      <c r="J14" s="45" t="s">
        <v>131</v>
      </c>
      <c r="K14" s="44" t="s">
        <v>132</v>
      </c>
      <c r="L14" s="51" t="s">
        <v>133</v>
      </c>
      <c r="M14" s="47">
        <v>36</v>
      </c>
      <c r="N14" s="48">
        <f>IF(M14="","",M14/$E$9)</f>
        <v>0.36</v>
      </c>
      <c r="O14" s="48">
        <f>IF(M14="","",M14/$K$9)</f>
        <v>0.692307692307692</v>
      </c>
      <c r="P14" s="49" t="str">
        <f>IF(M14="","",IF($K$9=M14,$L$9,IF(M14&gt;=$H$9,"призер","участник")))</f>
        <v>участник</v>
      </c>
      <c r="Q14" s="45" t="s">
        <v>114</v>
      </c>
      <c r="R14" s="53" t="s">
        <v>44</v>
      </c>
    </row>
    <row r="15" spans="1:18">
      <c r="A15" s="23">
        <v>7</v>
      </c>
      <c r="B15" s="26" t="s">
        <v>6</v>
      </c>
      <c r="C15" s="72" t="s">
        <v>42</v>
      </c>
      <c r="D15" s="72" t="s">
        <v>54</v>
      </c>
      <c r="E15" s="27" t="s">
        <v>59</v>
      </c>
      <c r="F15" s="33"/>
      <c r="G15" s="30"/>
      <c r="H15" s="30"/>
      <c r="I15" s="44"/>
      <c r="J15" s="45" t="s">
        <v>44</v>
      </c>
      <c r="K15" s="44" t="s">
        <v>126</v>
      </c>
      <c r="L15" s="51" t="s">
        <v>134</v>
      </c>
      <c r="M15" s="73">
        <v>32</v>
      </c>
      <c r="N15" s="48">
        <f>IF(M15="","",M15/$E$9)</f>
        <v>0.32</v>
      </c>
      <c r="O15" s="48">
        <f>IF(M15="","",M15/$K$9)</f>
        <v>0.615384615384615</v>
      </c>
      <c r="P15" s="49" t="str">
        <f>IF(M15="","",IF($K$9=M15,$L$9,IF(M15&gt;=$H$9,"призер","участник")))</f>
        <v>участник</v>
      </c>
      <c r="Q15" s="45" t="s">
        <v>107</v>
      </c>
      <c r="R15" s="53" t="s">
        <v>44</v>
      </c>
    </row>
    <row r="16" spans="1:18">
      <c r="A16" s="23">
        <v>18</v>
      </c>
      <c r="B16" s="26" t="s">
        <v>6</v>
      </c>
      <c r="C16" s="72" t="s">
        <v>71</v>
      </c>
      <c r="D16" s="72" t="s">
        <v>71</v>
      </c>
      <c r="E16" s="27" t="s">
        <v>59</v>
      </c>
      <c r="F16" s="74"/>
      <c r="G16" s="30"/>
      <c r="H16" s="30"/>
      <c r="I16" s="44"/>
      <c r="J16" s="45" t="s">
        <v>119</v>
      </c>
      <c r="K16" s="44" t="s">
        <v>132</v>
      </c>
      <c r="L16" s="51" t="s">
        <v>135</v>
      </c>
      <c r="M16" s="47">
        <v>18</v>
      </c>
      <c r="N16" s="48">
        <f>IF(M16="","",M16/$E$9)</f>
        <v>0.18</v>
      </c>
      <c r="O16" s="48">
        <f>IF(M16="","",M16/$K$9)</f>
        <v>0.346153846153846</v>
      </c>
      <c r="P16" s="49" t="str">
        <f>IF(M16="","",IF($K$9=M16,$L$9,IF(M16&gt;=$H$9,"призер","участник")))</f>
        <v>участник</v>
      </c>
      <c r="Q16" s="45" t="s">
        <v>114</v>
      </c>
      <c r="R16" s="53" t="s">
        <v>44</v>
      </c>
    </row>
    <row r="17" spans="1:18">
      <c r="A17" s="23">
        <v>1</v>
      </c>
      <c r="B17" s="26" t="s">
        <v>6</v>
      </c>
      <c r="C17" s="72" t="s">
        <v>66</v>
      </c>
      <c r="D17" s="72" t="s">
        <v>71</v>
      </c>
      <c r="E17" s="27" t="s">
        <v>59</v>
      </c>
      <c r="F17" s="33"/>
      <c r="G17" s="30"/>
      <c r="H17" s="30"/>
      <c r="I17" s="44"/>
      <c r="J17" s="45" t="s">
        <v>44</v>
      </c>
      <c r="K17" s="44" t="s">
        <v>136</v>
      </c>
      <c r="L17" s="51" t="s">
        <v>137</v>
      </c>
      <c r="M17" s="73">
        <v>12</v>
      </c>
      <c r="N17" s="48">
        <f>IF(M17="","",M17/$E$9)</f>
        <v>0.12</v>
      </c>
      <c r="O17" s="48">
        <f>IF(M17="","",M17/$K$9)</f>
        <v>0.230769230769231</v>
      </c>
      <c r="P17" s="49" t="s">
        <v>138</v>
      </c>
      <c r="Q17" s="45" t="s">
        <v>107</v>
      </c>
      <c r="R17" s="53" t="s">
        <v>44</v>
      </c>
    </row>
    <row r="18" spans="1:18">
      <c r="A18" s="23">
        <v>2</v>
      </c>
      <c r="B18" s="26" t="s">
        <v>6</v>
      </c>
      <c r="C18" s="72" t="s">
        <v>52</v>
      </c>
      <c r="D18" s="72" t="s">
        <v>41</v>
      </c>
      <c r="E18" s="27" t="s">
        <v>42</v>
      </c>
      <c r="F18" s="33"/>
      <c r="G18" s="30"/>
      <c r="H18" s="30"/>
      <c r="I18" s="44"/>
      <c r="J18" s="45" t="s">
        <v>44</v>
      </c>
      <c r="K18" s="44" t="s">
        <v>136</v>
      </c>
      <c r="L18" s="75" t="s">
        <v>139</v>
      </c>
      <c r="M18" s="73">
        <v>12</v>
      </c>
      <c r="N18" s="48">
        <f>IF(M18="","",M18/$E$9)</f>
        <v>0.12</v>
      </c>
      <c r="O18" s="48">
        <f>IF(M18="","",M18/$K$9)</f>
        <v>0.230769230769231</v>
      </c>
      <c r="P18" s="49" t="str">
        <f>IF(M18="","",IF($K$9=M18,$L$9,IF(M18&gt;=$H$9,"призер","участник")))</f>
        <v>участник</v>
      </c>
      <c r="Q18" s="45" t="s">
        <v>107</v>
      </c>
      <c r="R18" s="53" t="s">
        <v>44</v>
      </c>
    </row>
    <row r="19" spans="1:18">
      <c r="A19" s="23">
        <v>4</v>
      </c>
      <c r="B19" s="26" t="s">
        <v>6</v>
      </c>
      <c r="C19" s="72" t="s">
        <v>54</v>
      </c>
      <c r="D19" s="72" t="s">
        <v>42</v>
      </c>
      <c r="E19" s="27" t="s">
        <v>59</v>
      </c>
      <c r="F19" s="33"/>
      <c r="G19" s="30"/>
      <c r="H19" s="30"/>
      <c r="I19" s="44"/>
      <c r="J19" s="45" t="s">
        <v>44</v>
      </c>
      <c r="K19" s="44" t="s">
        <v>136</v>
      </c>
      <c r="L19" s="51" t="s">
        <v>140</v>
      </c>
      <c r="M19" s="73">
        <v>12</v>
      </c>
      <c r="N19" s="48">
        <f>IF(M19="","",M19/$E$9)</f>
        <v>0.12</v>
      </c>
      <c r="O19" s="48">
        <f>IF(M19="","",M19/$K$9)</f>
        <v>0.230769230769231</v>
      </c>
      <c r="P19" s="49" t="str">
        <f>IF(M19="","",IF($K$9=M19,$L$9,IF(M19&gt;=$H$9,"призер","участник")))</f>
        <v>участник</v>
      </c>
      <c r="Q19" s="45" t="s">
        <v>107</v>
      </c>
      <c r="R19" s="53" t="s">
        <v>44</v>
      </c>
    </row>
    <row r="20" spans="1:18">
      <c r="A20" s="23">
        <v>5</v>
      </c>
      <c r="B20" s="26" t="s">
        <v>6</v>
      </c>
      <c r="C20" s="72" t="s">
        <v>41</v>
      </c>
      <c r="D20" s="27" t="s">
        <v>41</v>
      </c>
      <c r="E20" s="27" t="s">
        <v>54</v>
      </c>
      <c r="F20" s="33"/>
      <c r="G20" s="30"/>
      <c r="H20" s="30"/>
      <c r="I20" s="44"/>
      <c r="J20" s="45" t="s">
        <v>44</v>
      </c>
      <c r="K20" s="44" t="s">
        <v>136</v>
      </c>
      <c r="L20" s="51" t="s">
        <v>141</v>
      </c>
      <c r="M20" s="73">
        <v>12</v>
      </c>
      <c r="N20" s="48">
        <f>IF(M20="","",M20/$E$9)</f>
        <v>0.12</v>
      </c>
      <c r="O20" s="48">
        <f>IF(M20="","",M20/$K$9)</f>
        <v>0.230769230769231</v>
      </c>
      <c r="P20" s="49" t="str">
        <f>IF(M20="","",IF($K$9=M20,$L$9,IF(M20&gt;=$H$9,"призер","участник")))</f>
        <v>участник</v>
      </c>
      <c r="Q20" s="45" t="s">
        <v>107</v>
      </c>
      <c r="R20" s="53" t="s">
        <v>44</v>
      </c>
    </row>
    <row r="21" spans="1:18">
      <c r="A21" s="23">
        <v>8</v>
      </c>
      <c r="B21" s="26" t="s">
        <v>6</v>
      </c>
      <c r="C21" s="27" t="s">
        <v>42</v>
      </c>
      <c r="D21" s="27" t="s">
        <v>78</v>
      </c>
      <c r="E21" s="27" t="s">
        <v>42</v>
      </c>
      <c r="F21" s="33"/>
      <c r="G21" s="30"/>
      <c r="H21" s="30"/>
      <c r="I21" s="44"/>
      <c r="J21" s="45" t="s">
        <v>44</v>
      </c>
      <c r="K21" s="44" t="s">
        <v>126</v>
      </c>
      <c r="L21" s="51" t="s">
        <v>142</v>
      </c>
      <c r="M21" s="73">
        <v>12</v>
      </c>
      <c r="N21" s="48">
        <f>IF(M21="","",M21/$E$9)</f>
        <v>0.12</v>
      </c>
      <c r="O21" s="48">
        <f>IF(M21="","",M21/$K$9)</f>
        <v>0.230769230769231</v>
      </c>
      <c r="P21" s="49" t="str">
        <f>IF(M21="","",IF($K$9=M21,$L$9,IF(M21&gt;=$H$9,"призер","участник")))</f>
        <v>участник</v>
      </c>
      <c r="Q21" s="45" t="s">
        <v>107</v>
      </c>
      <c r="R21" s="53" t="s">
        <v>44</v>
      </c>
    </row>
    <row r="22" spans="1:18">
      <c r="A22" s="23">
        <v>9</v>
      </c>
      <c r="B22" s="26" t="s">
        <v>6</v>
      </c>
      <c r="C22" s="27" t="s">
        <v>95</v>
      </c>
      <c r="D22" s="27" t="s">
        <v>60</v>
      </c>
      <c r="E22" s="27" t="s">
        <v>42</v>
      </c>
      <c r="F22" s="33"/>
      <c r="G22" s="30"/>
      <c r="H22" s="30"/>
      <c r="I22" s="44"/>
      <c r="J22" s="45" t="s">
        <v>44</v>
      </c>
      <c r="K22" s="44" t="s">
        <v>126</v>
      </c>
      <c r="L22" s="51" t="s">
        <v>143</v>
      </c>
      <c r="M22" s="73">
        <v>12</v>
      </c>
      <c r="N22" s="48">
        <f>IF(M22="","",M22/$E$9)</f>
        <v>0.12</v>
      </c>
      <c r="O22" s="48">
        <f>IF(M22="","",M22/$K$9)</f>
        <v>0.230769230769231</v>
      </c>
      <c r="P22" s="49" t="str">
        <f>IF(M22="","",IF($K$9=M22,$L$9,IF(M22&gt;=$H$9,"призер","участник")))</f>
        <v>участник</v>
      </c>
      <c r="Q22" s="45" t="s">
        <v>107</v>
      </c>
      <c r="R22" s="53" t="s">
        <v>44</v>
      </c>
    </row>
    <row r="23" spans="1:18">
      <c r="A23" s="23">
        <v>10</v>
      </c>
      <c r="B23" s="26" t="s">
        <v>6</v>
      </c>
      <c r="C23" s="72" t="s">
        <v>66</v>
      </c>
      <c r="D23" s="72" t="s">
        <v>49</v>
      </c>
      <c r="E23" s="34" t="s">
        <v>56</v>
      </c>
      <c r="F23" s="35"/>
      <c r="G23" s="30"/>
      <c r="H23" s="30"/>
      <c r="I23" s="44"/>
      <c r="J23" s="45" t="s">
        <v>44</v>
      </c>
      <c r="K23" s="44" t="s">
        <v>126</v>
      </c>
      <c r="L23" s="51" t="s">
        <v>144</v>
      </c>
      <c r="M23" s="73">
        <v>12</v>
      </c>
      <c r="N23" s="48">
        <f>IF(M23="","",M23/$E$9)</f>
        <v>0.12</v>
      </c>
      <c r="O23" s="48">
        <f>IF(M23="","",M23/$K$9)</f>
        <v>0.230769230769231</v>
      </c>
      <c r="P23" s="49" t="str">
        <f>IF(M23="","",IF($K$9=M23,$L$9,IF(M23&gt;=$H$9,"призер","участник")))</f>
        <v>участник</v>
      </c>
      <c r="Q23" s="45" t="s">
        <v>107</v>
      </c>
      <c r="R23" s="53" t="s">
        <v>44</v>
      </c>
    </row>
    <row r="24" spans="1:18">
      <c r="A24" s="23">
        <v>14</v>
      </c>
      <c r="B24" s="26" t="s">
        <v>6</v>
      </c>
      <c r="C24" s="27" t="s">
        <v>43</v>
      </c>
      <c r="D24" s="27" t="s">
        <v>71</v>
      </c>
      <c r="E24" s="27" t="s">
        <v>54</v>
      </c>
      <c r="F24" s="33"/>
      <c r="G24" s="30"/>
      <c r="H24" s="30"/>
      <c r="I24" s="44"/>
      <c r="J24" s="45" t="s">
        <v>44</v>
      </c>
      <c r="K24" s="44" t="s">
        <v>136</v>
      </c>
      <c r="L24" s="51" t="s">
        <v>145</v>
      </c>
      <c r="M24" s="73">
        <v>12</v>
      </c>
      <c r="N24" s="48">
        <f>IF(M24="","",M24/$E$9)</f>
        <v>0.12</v>
      </c>
      <c r="O24" s="48">
        <f>IF(M24="","",M24/$K$9)</f>
        <v>0.230769230769231</v>
      </c>
      <c r="P24" s="49" t="str">
        <f>IF(M24="","",IF($K$9=M24,$L$9,IF(M24&gt;=$H$9,"призер","участник")))</f>
        <v>участник</v>
      </c>
      <c r="Q24" s="45" t="s">
        <v>107</v>
      </c>
      <c r="R24" s="53" t="s">
        <v>44</v>
      </c>
    </row>
    <row r="25" spans="1:18">
      <c r="A25" s="23">
        <v>17</v>
      </c>
      <c r="B25" s="26" t="s">
        <v>6</v>
      </c>
      <c r="C25" s="27" t="s">
        <v>64</v>
      </c>
      <c r="D25" s="27" t="s">
        <v>50</v>
      </c>
      <c r="E25" s="27" t="s">
        <v>49</v>
      </c>
      <c r="F25" s="33"/>
      <c r="G25" s="30"/>
      <c r="H25" s="30"/>
      <c r="I25" s="44"/>
      <c r="J25" s="45" t="s">
        <v>111</v>
      </c>
      <c r="K25" s="44" t="s">
        <v>136</v>
      </c>
      <c r="L25" s="51" t="s">
        <v>146</v>
      </c>
      <c r="M25" s="73">
        <v>12</v>
      </c>
      <c r="N25" s="48">
        <f>IF(M25="","",M25/$E$9)</f>
        <v>0.12</v>
      </c>
      <c r="O25" s="48">
        <f>IF(M25="","",M25/$K$9)</f>
        <v>0.230769230769231</v>
      </c>
      <c r="P25" s="49" t="str">
        <f>IF(M25="","",IF($K$9=M25,$L$9,IF(M25&gt;=$H$9,"призер","участник")))</f>
        <v>участник</v>
      </c>
      <c r="Q25" s="45" t="s">
        <v>107</v>
      </c>
      <c r="R25" s="53" t="s">
        <v>44</v>
      </c>
    </row>
    <row r="26" spans="1:18">
      <c r="A26" s="23">
        <v>20</v>
      </c>
      <c r="B26" s="26" t="s">
        <v>6</v>
      </c>
      <c r="C26" s="72" t="s">
        <v>50</v>
      </c>
      <c r="D26" s="72" t="s">
        <v>66</v>
      </c>
      <c r="E26" s="27" t="s">
        <v>54</v>
      </c>
      <c r="F26" s="74"/>
      <c r="G26" s="30"/>
      <c r="H26" s="30"/>
      <c r="I26" s="44"/>
      <c r="J26" s="45" t="s">
        <v>147</v>
      </c>
      <c r="K26" s="44" t="s">
        <v>132</v>
      </c>
      <c r="L26" s="51" t="s">
        <v>148</v>
      </c>
      <c r="M26" s="47">
        <v>12</v>
      </c>
      <c r="N26" s="48">
        <f>IF(M26="","",M26/$E$9)</f>
        <v>0.12</v>
      </c>
      <c r="O26" s="48">
        <f>IF(M26="","",M26/$K$9)</f>
        <v>0.230769230769231</v>
      </c>
      <c r="P26" s="49" t="str">
        <f>IF(M26="","",IF($K$9=M26,$L$9,IF(M26&gt;=$H$9,"призер","участник")))</f>
        <v>участник</v>
      </c>
      <c r="Q26" s="45" t="s">
        <v>114</v>
      </c>
      <c r="R26" s="53" t="s">
        <v>44</v>
      </c>
    </row>
    <row r="27" spans="1:18">
      <c r="A27" s="23">
        <v>23</v>
      </c>
      <c r="B27" s="26" t="s">
        <v>6</v>
      </c>
      <c r="C27" s="72" t="s">
        <v>95</v>
      </c>
      <c r="D27" s="72" t="s">
        <v>56</v>
      </c>
      <c r="E27" s="27" t="s">
        <v>56</v>
      </c>
      <c r="F27" s="74"/>
      <c r="G27" s="30"/>
      <c r="H27" s="30"/>
      <c r="I27" s="44"/>
      <c r="J27" s="45" t="s">
        <v>149</v>
      </c>
      <c r="K27" s="44" t="s">
        <v>124</v>
      </c>
      <c r="L27" s="51" t="s">
        <v>150</v>
      </c>
      <c r="M27" s="47">
        <v>12</v>
      </c>
      <c r="N27" s="48">
        <f>IF(M27="","",M27/$E$9)</f>
        <v>0.12</v>
      </c>
      <c r="O27" s="48">
        <f>IF(M27="","",M27/$K$9)</f>
        <v>0.230769230769231</v>
      </c>
      <c r="P27" s="49" t="str">
        <f>IF(M27="","",IF($K$9=M27,$L$9,IF(M27&gt;=$H$9,"призер","участник")))</f>
        <v>участник</v>
      </c>
      <c r="Q27" s="45" t="s">
        <v>114</v>
      </c>
      <c r="R27" s="53" t="s">
        <v>44</v>
      </c>
    </row>
    <row r="28" spans="1:18">
      <c r="A28" s="23">
        <v>3</v>
      </c>
      <c r="B28" s="26" t="s">
        <v>6</v>
      </c>
      <c r="C28" s="72" t="s">
        <v>41</v>
      </c>
      <c r="D28" s="72" t="s">
        <v>64</v>
      </c>
      <c r="E28" s="27" t="s">
        <v>54</v>
      </c>
      <c r="F28" s="33"/>
      <c r="G28" s="30"/>
      <c r="H28" s="30"/>
      <c r="I28" s="44"/>
      <c r="J28" s="45" t="s">
        <v>44</v>
      </c>
      <c r="K28" s="50" t="s">
        <v>136</v>
      </c>
      <c r="L28" s="51" t="s">
        <v>151</v>
      </c>
      <c r="M28" s="73">
        <v>0</v>
      </c>
      <c r="N28" s="48">
        <f>IF(M28="","",M28/$E$9)</f>
        <v>0</v>
      </c>
      <c r="O28" s="48">
        <f>IF(M28="","",M28/$K$9)</f>
        <v>0</v>
      </c>
      <c r="P28" s="49" t="str">
        <f>IF(M28="","",IF($K$9=M28,$L$9,IF(M28&gt;=$H$9,"призер","участник")))</f>
        <v>участник</v>
      </c>
      <c r="Q28" s="45" t="s">
        <v>107</v>
      </c>
      <c r="R28" s="53" t="s">
        <v>44</v>
      </c>
    </row>
    <row r="29" spans="1:18">
      <c r="A29" s="23">
        <v>11</v>
      </c>
      <c r="B29" s="26" t="s">
        <v>6</v>
      </c>
      <c r="C29" s="72" t="s">
        <v>95</v>
      </c>
      <c r="D29" s="72" t="s">
        <v>66</v>
      </c>
      <c r="E29" s="27" t="s">
        <v>42</v>
      </c>
      <c r="F29" s="33"/>
      <c r="G29" s="30"/>
      <c r="H29" s="30"/>
      <c r="I29" s="44"/>
      <c r="J29" s="45" t="s">
        <v>44</v>
      </c>
      <c r="K29" s="44" t="s">
        <v>126</v>
      </c>
      <c r="L29" s="51" t="s">
        <v>152</v>
      </c>
      <c r="M29" s="73">
        <v>0</v>
      </c>
      <c r="N29" s="48">
        <f>IF(M29="","",M29/$E$9)</f>
        <v>0</v>
      </c>
      <c r="O29" s="48">
        <f>IF(M29="","",M29/$K$9)</f>
        <v>0</v>
      </c>
      <c r="P29" s="49" t="str">
        <f>IF(M29="","",IF($K$9=M29,$L$9,IF(M29&gt;=$H$9,"призер","участник")))</f>
        <v>участник</v>
      </c>
      <c r="Q29" s="45" t="s">
        <v>107</v>
      </c>
      <c r="R29" s="53" t="s">
        <v>44</v>
      </c>
    </row>
    <row r="30" spans="1:18">
      <c r="A30" s="23">
        <v>12</v>
      </c>
      <c r="B30" s="26" t="s">
        <v>6</v>
      </c>
      <c r="C30" s="72" t="s">
        <v>41</v>
      </c>
      <c r="D30" s="72" t="s">
        <v>42</v>
      </c>
      <c r="E30" s="27" t="s">
        <v>88</v>
      </c>
      <c r="F30" s="33"/>
      <c r="G30" s="30"/>
      <c r="H30" s="30"/>
      <c r="I30" s="44"/>
      <c r="J30" s="45" t="s">
        <v>44</v>
      </c>
      <c r="K30" s="44" t="s">
        <v>136</v>
      </c>
      <c r="L30" s="51" t="s">
        <v>153</v>
      </c>
      <c r="M30" s="73">
        <v>0</v>
      </c>
      <c r="N30" s="48">
        <f>IF(M30="","",M30/$E$9)</f>
        <v>0</v>
      </c>
      <c r="O30" s="48">
        <f>IF(M30="","",M30/$K$9)</f>
        <v>0</v>
      </c>
      <c r="P30" s="49" t="str">
        <f>IF(M30="","",IF($K$9=M30,$L$9,IF(M30&gt;=$H$9,"призер","участник")))</f>
        <v>участник</v>
      </c>
      <c r="Q30" s="45" t="s">
        <v>107</v>
      </c>
      <c r="R30" s="53" t="s">
        <v>44</v>
      </c>
    </row>
    <row r="31" spans="1:18">
      <c r="A31" s="23">
        <v>13</v>
      </c>
      <c r="B31" s="26" t="s">
        <v>6</v>
      </c>
      <c r="C31" s="27" t="s">
        <v>76</v>
      </c>
      <c r="D31" s="27" t="s">
        <v>42</v>
      </c>
      <c r="E31" s="27" t="s">
        <v>42</v>
      </c>
      <c r="F31" s="33"/>
      <c r="G31" s="30"/>
      <c r="H31" s="30"/>
      <c r="I31" s="44"/>
      <c r="J31" s="45" t="s">
        <v>44</v>
      </c>
      <c r="K31" s="44" t="s">
        <v>136</v>
      </c>
      <c r="L31" s="51" t="s">
        <v>154</v>
      </c>
      <c r="M31" s="73">
        <v>0</v>
      </c>
      <c r="N31" s="48">
        <f>IF(M31="","",M31/$E$9)</f>
        <v>0</v>
      </c>
      <c r="O31" s="48">
        <f>IF(M31="","",M31/$K$9)</f>
        <v>0</v>
      </c>
      <c r="P31" s="49" t="str">
        <f>IF(M31="","",IF($K$9=M31,$L$9,IF(M31&gt;=$H$9,"призер","участник")))</f>
        <v>участник</v>
      </c>
      <c r="Q31" s="45" t="s">
        <v>107</v>
      </c>
      <c r="R31" s="53" t="s">
        <v>44</v>
      </c>
    </row>
    <row r="32" spans="1:18">
      <c r="A32" s="23">
        <v>15</v>
      </c>
      <c r="B32" s="26" t="s">
        <v>6</v>
      </c>
      <c r="C32" s="27" t="s">
        <v>71</v>
      </c>
      <c r="D32" s="27" t="s">
        <v>42</v>
      </c>
      <c r="E32" s="27" t="s">
        <v>42</v>
      </c>
      <c r="F32" s="33"/>
      <c r="G32" s="30"/>
      <c r="H32" s="30"/>
      <c r="I32" s="44"/>
      <c r="J32" s="45" t="s">
        <v>44</v>
      </c>
      <c r="K32" s="44" t="s">
        <v>136</v>
      </c>
      <c r="L32" s="51" t="s">
        <v>155</v>
      </c>
      <c r="M32" s="73">
        <v>0</v>
      </c>
      <c r="N32" s="48">
        <f>IF(M32="","",M32/$E$9)</f>
        <v>0</v>
      </c>
      <c r="O32" s="48">
        <f>IF(M32="","",M32/$K$9)</f>
        <v>0</v>
      </c>
      <c r="P32" s="49" t="str">
        <f>IF(M32="","",IF($K$9=M32,$L$9,IF(M32&gt;=$H$9,"призер","участник")))</f>
        <v>участник</v>
      </c>
      <c r="Q32" s="45" t="s">
        <v>107</v>
      </c>
      <c r="R32" s="53" t="s">
        <v>44</v>
      </c>
    </row>
    <row r="33" spans="1:18">
      <c r="A33" s="23">
        <v>16</v>
      </c>
      <c r="B33" s="26" t="s">
        <v>6</v>
      </c>
      <c r="C33" s="72" t="s">
        <v>42</v>
      </c>
      <c r="D33" s="72" t="s">
        <v>78</v>
      </c>
      <c r="E33" s="27" t="s">
        <v>71</v>
      </c>
      <c r="F33" s="33"/>
      <c r="G33" s="30"/>
      <c r="H33" s="30"/>
      <c r="I33" s="44"/>
      <c r="J33" s="45" t="s">
        <v>44</v>
      </c>
      <c r="K33" s="44" t="s">
        <v>136</v>
      </c>
      <c r="L33" s="51" t="s">
        <v>156</v>
      </c>
      <c r="M33" s="73">
        <v>0</v>
      </c>
      <c r="N33" s="48">
        <f>IF(M33="","",M33/$E$9)</f>
        <v>0</v>
      </c>
      <c r="O33" s="48">
        <f>IF(M33="","",M33/$K$9)</f>
        <v>0</v>
      </c>
      <c r="P33" s="49" t="str">
        <f>IF(M33="","",IF($K$9=M33,$L$9,IF(M33&gt;=$H$9,"призер","участник")))</f>
        <v>участник</v>
      </c>
      <c r="Q33" s="45" t="s">
        <v>107</v>
      </c>
      <c r="R33" s="53" t="s">
        <v>44</v>
      </c>
    </row>
    <row r="34" spans="1:18">
      <c r="A34" s="23">
        <v>24</v>
      </c>
      <c r="B34" s="26" t="s">
        <v>6</v>
      </c>
      <c r="C34" s="72"/>
      <c r="D34" s="72"/>
      <c r="E34" s="72"/>
      <c r="F34" s="72"/>
      <c r="G34" s="30"/>
      <c r="H34" s="30"/>
      <c r="I34" s="45"/>
      <c r="J34" s="45"/>
      <c r="K34" s="44"/>
      <c r="L34" s="52"/>
      <c r="M34" s="47"/>
      <c r="N34" s="48"/>
      <c r="O34" s="48"/>
      <c r="P34" s="49"/>
      <c r="Q34" s="45"/>
      <c r="R34" s="53"/>
    </row>
    <row r="35" spans="1:18">
      <c r="A35" s="23">
        <v>25</v>
      </c>
      <c r="B35" s="26" t="s">
        <v>6</v>
      </c>
      <c r="C35" s="72"/>
      <c r="D35" s="72"/>
      <c r="E35" s="72"/>
      <c r="F35" s="72"/>
      <c r="G35" s="30"/>
      <c r="H35" s="30"/>
      <c r="I35" s="45"/>
      <c r="J35" s="45"/>
      <c r="K35" s="44"/>
      <c r="L35" s="52"/>
      <c r="M35" s="47"/>
      <c r="N35" s="48"/>
      <c r="O35" s="48"/>
      <c r="P35" s="49"/>
      <c r="Q35" s="45"/>
      <c r="R35" s="53"/>
    </row>
    <row r="36" spans="1:18">
      <c r="A36" s="23">
        <v>26</v>
      </c>
      <c r="B36" s="26" t="s">
        <v>6</v>
      </c>
      <c r="C36" s="72"/>
      <c r="D36" s="72"/>
      <c r="E36" s="72"/>
      <c r="F36" s="72"/>
      <c r="G36" s="30"/>
      <c r="H36" s="30"/>
      <c r="I36" s="45"/>
      <c r="J36" s="45"/>
      <c r="K36" s="44"/>
      <c r="L36" s="52"/>
      <c r="M36" s="47"/>
      <c r="N36" s="48"/>
      <c r="O36" s="48"/>
      <c r="P36" s="49"/>
      <c r="Q36" s="45"/>
      <c r="R36" s="53"/>
    </row>
    <row r="37" spans="1:18">
      <c r="A37" s="23">
        <v>27</v>
      </c>
      <c r="B37" s="26" t="s">
        <v>6</v>
      </c>
      <c r="C37" s="72"/>
      <c r="D37" s="72"/>
      <c r="E37" s="72"/>
      <c r="F37" s="72"/>
      <c r="G37" s="30"/>
      <c r="H37" s="30"/>
      <c r="I37" s="53"/>
      <c r="J37" s="45"/>
      <c r="K37" s="44"/>
      <c r="L37" s="52"/>
      <c r="M37" s="47"/>
      <c r="N37" s="48"/>
      <c r="O37" s="48"/>
      <c r="P37" s="49"/>
      <c r="Q37" s="45"/>
      <c r="R37" s="53"/>
    </row>
    <row r="38" spans="1:18">
      <c r="A38" s="23">
        <v>28</v>
      </c>
      <c r="B38" s="26" t="s">
        <v>6</v>
      </c>
      <c r="C38" s="72"/>
      <c r="D38" s="72"/>
      <c r="E38" s="72"/>
      <c r="F38" s="72"/>
      <c r="G38" s="30"/>
      <c r="H38" s="30"/>
      <c r="I38" s="45"/>
      <c r="J38" s="45"/>
      <c r="K38" s="44"/>
      <c r="L38" s="52"/>
      <c r="M38" s="47"/>
      <c r="N38" s="48"/>
      <c r="O38" s="48"/>
      <c r="P38" s="49"/>
      <c r="Q38" s="45"/>
      <c r="R38" s="53"/>
    </row>
    <row r="39" spans="1:18">
      <c r="A39" s="23">
        <v>29</v>
      </c>
      <c r="B39" s="26" t="s">
        <v>6</v>
      </c>
      <c r="C39" s="72"/>
      <c r="D39" s="72"/>
      <c r="E39" s="72"/>
      <c r="F39" s="72"/>
      <c r="G39" s="30"/>
      <c r="H39" s="30"/>
      <c r="I39" s="45"/>
      <c r="J39" s="45"/>
      <c r="K39" s="44"/>
      <c r="L39" s="52"/>
      <c r="M39" s="47"/>
      <c r="N39" s="48"/>
      <c r="O39" s="48"/>
      <c r="P39" s="49"/>
      <c r="Q39" s="45"/>
      <c r="R39" s="53"/>
    </row>
    <row r="40" spans="1:18">
      <c r="A40" s="23">
        <v>30</v>
      </c>
      <c r="B40" s="26" t="s">
        <v>6</v>
      </c>
      <c r="C40" s="72"/>
      <c r="D40" s="72"/>
      <c r="E40" s="72"/>
      <c r="F40" s="72"/>
      <c r="G40" s="30"/>
      <c r="H40" s="30"/>
      <c r="I40" s="45"/>
      <c r="J40" s="45"/>
      <c r="K40" s="44"/>
      <c r="L40" s="52"/>
      <c r="M40" s="47"/>
      <c r="N40" s="48"/>
      <c r="O40" s="48"/>
      <c r="P40" s="49"/>
      <c r="Q40" s="45"/>
      <c r="R40" s="53"/>
    </row>
    <row r="41" spans="1:18">
      <c r="A41" s="23">
        <v>31</v>
      </c>
      <c r="B41" s="26" t="s">
        <v>6</v>
      </c>
      <c r="C41" s="72"/>
      <c r="D41" s="72"/>
      <c r="E41" s="72"/>
      <c r="F41" s="72"/>
      <c r="G41" s="30"/>
      <c r="H41" s="30"/>
      <c r="I41" s="45"/>
      <c r="J41" s="45"/>
      <c r="K41" s="44"/>
      <c r="L41" s="52"/>
      <c r="M41" s="47"/>
      <c r="N41" s="48"/>
      <c r="O41" s="48"/>
      <c r="P41" s="49"/>
      <c r="Q41" s="45"/>
      <c r="R41" s="53"/>
    </row>
    <row r="42" spans="1:18">
      <c r="A42" s="23">
        <v>32</v>
      </c>
      <c r="B42" s="26" t="s">
        <v>6</v>
      </c>
      <c r="C42" s="72"/>
      <c r="D42" s="72"/>
      <c r="E42" s="72"/>
      <c r="F42" s="72"/>
      <c r="G42" s="30"/>
      <c r="H42" s="30"/>
      <c r="I42" s="45"/>
      <c r="J42" s="45"/>
      <c r="K42" s="44"/>
      <c r="L42" s="52"/>
      <c r="M42" s="47"/>
      <c r="N42" s="48"/>
      <c r="O42" s="48"/>
      <c r="P42" s="49"/>
      <c r="Q42" s="45"/>
      <c r="R42" s="53"/>
    </row>
    <row r="43" spans="1:18">
      <c r="A43" s="23">
        <v>33</v>
      </c>
      <c r="B43" s="26" t="s">
        <v>6</v>
      </c>
      <c r="C43" s="72"/>
      <c r="D43" s="72"/>
      <c r="E43" s="72"/>
      <c r="F43" s="72"/>
      <c r="G43" s="36"/>
      <c r="H43" s="36"/>
      <c r="I43" s="45"/>
      <c r="J43" s="45"/>
      <c r="K43" s="44"/>
      <c r="L43" s="52"/>
      <c r="M43" s="47"/>
      <c r="N43" s="48"/>
      <c r="O43" s="48"/>
      <c r="P43" s="49"/>
      <c r="Q43" s="45"/>
      <c r="R43" s="53"/>
    </row>
    <row r="44" spans="1:18">
      <c r="A44" s="23">
        <v>34</v>
      </c>
      <c r="B44" s="26" t="s">
        <v>6</v>
      </c>
      <c r="C44" s="72"/>
      <c r="D44" s="72"/>
      <c r="E44" s="72"/>
      <c r="F44" s="72"/>
      <c r="G44" s="30"/>
      <c r="H44" s="30"/>
      <c r="I44" s="45"/>
      <c r="J44" s="45"/>
      <c r="K44" s="44"/>
      <c r="L44" s="52"/>
      <c r="M44" s="47"/>
      <c r="N44" s="48"/>
      <c r="O44" s="48"/>
      <c r="P44" s="49"/>
      <c r="Q44" s="45"/>
      <c r="R44" s="53"/>
    </row>
    <row r="45" spans="1:18">
      <c r="A45" s="23">
        <v>35</v>
      </c>
      <c r="B45" s="26" t="s">
        <v>6</v>
      </c>
      <c r="C45" s="27"/>
      <c r="D45" s="27"/>
      <c r="E45" s="27"/>
      <c r="F45" s="33"/>
      <c r="G45" s="36"/>
      <c r="H45" s="36"/>
      <c r="I45" s="45"/>
      <c r="J45" s="45"/>
      <c r="K45" s="44"/>
      <c r="L45" s="52"/>
      <c r="M45" s="47"/>
      <c r="N45" s="48"/>
      <c r="O45" s="48"/>
      <c r="P45" s="49"/>
      <c r="Q45" s="45"/>
      <c r="R45" s="53"/>
    </row>
    <row r="46" spans="1:18">
      <c r="A46" s="23">
        <v>36</v>
      </c>
      <c r="B46" s="26" t="s">
        <v>6</v>
      </c>
      <c r="C46" s="27"/>
      <c r="D46" s="27"/>
      <c r="E46" s="27"/>
      <c r="F46" s="33"/>
      <c r="G46" s="30"/>
      <c r="H46" s="30"/>
      <c r="I46" s="45"/>
      <c r="J46" s="45"/>
      <c r="K46" s="44"/>
      <c r="L46" s="52"/>
      <c r="M46" s="47"/>
      <c r="N46" s="48"/>
      <c r="O46" s="48"/>
      <c r="P46" s="49"/>
      <c r="Q46" s="45"/>
      <c r="R46" s="53"/>
    </row>
    <row r="47" spans="1:18">
      <c r="A47" s="23">
        <v>37</v>
      </c>
      <c r="B47" s="26" t="s">
        <v>6</v>
      </c>
      <c r="C47" s="27"/>
      <c r="D47" s="27"/>
      <c r="E47" s="27"/>
      <c r="F47" s="33"/>
      <c r="G47" s="36"/>
      <c r="H47" s="36"/>
      <c r="I47" s="45"/>
      <c r="J47" s="45"/>
      <c r="K47" s="44"/>
      <c r="L47" s="52"/>
      <c r="M47" s="47"/>
      <c r="N47" s="48"/>
      <c r="O47" s="48"/>
      <c r="P47" s="49"/>
      <c r="Q47" s="45"/>
      <c r="R47" s="53"/>
    </row>
    <row r="48" spans="1:18">
      <c r="A48" s="23">
        <v>38</v>
      </c>
      <c r="B48" s="26" t="s">
        <v>6</v>
      </c>
      <c r="C48" s="27"/>
      <c r="D48" s="27"/>
      <c r="E48" s="27"/>
      <c r="F48" s="33"/>
      <c r="G48" s="30"/>
      <c r="H48" s="30"/>
      <c r="I48" s="45"/>
      <c r="J48" s="45"/>
      <c r="K48" s="44"/>
      <c r="L48" s="52"/>
      <c r="M48" s="47"/>
      <c r="N48" s="48"/>
      <c r="O48" s="48"/>
      <c r="P48" s="49"/>
      <c r="Q48" s="45"/>
      <c r="R48" s="53"/>
    </row>
    <row r="49" spans="1:18">
      <c r="A49" s="23">
        <v>39</v>
      </c>
      <c r="B49" s="26" t="s">
        <v>6</v>
      </c>
      <c r="C49" s="27"/>
      <c r="D49" s="27"/>
      <c r="E49" s="27"/>
      <c r="F49" s="33"/>
      <c r="G49" s="36"/>
      <c r="H49" s="36"/>
      <c r="I49" s="45"/>
      <c r="J49" s="45"/>
      <c r="K49" s="44"/>
      <c r="L49" s="52"/>
      <c r="M49" s="47"/>
      <c r="N49" s="48"/>
      <c r="O49" s="48"/>
      <c r="P49" s="49"/>
      <c r="Q49" s="45"/>
      <c r="R49" s="53"/>
    </row>
    <row r="50" spans="1:18">
      <c r="A50" s="23">
        <v>40</v>
      </c>
      <c r="B50" s="26" t="s">
        <v>6</v>
      </c>
      <c r="C50" s="27"/>
      <c r="D50" s="27"/>
      <c r="E50" s="27"/>
      <c r="F50" s="33"/>
      <c r="G50" s="30"/>
      <c r="H50" s="30"/>
      <c r="I50" s="45"/>
      <c r="J50" s="45"/>
      <c r="K50" s="44"/>
      <c r="L50" s="52"/>
      <c r="M50" s="47"/>
      <c r="N50" s="48"/>
      <c r="O50" s="48"/>
      <c r="P50" s="49"/>
      <c r="Q50" s="45"/>
      <c r="R50" s="53"/>
    </row>
    <row r="51" spans="1:18">
      <c r="A51" s="23">
        <v>41</v>
      </c>
      <c r="B51" s="26" t="s">
        <v>6</v>
      </c>
      <c r="C51" s="27"/>
      <c r="D51" s="27"/>
      <c r="E51" s="27"/>
      <c r="F51" s="33"/>
      <c r="G51" s="36"/>
      <c r="H51" s="36"/>
      <c r="I51" s="45"/>
      <c r="J51" s="45"/>
      <c r="K51" s="44"/>
      <c r="L51" s="52"/>
      <c r="M51" s="47"/>
      <c r="N51" s="48"/>
      <c r="O51" s="48"/>
      <c r="P51" s="49"/>
      <c r="Q51" s="45"/>
      <c r="R51" s="53"/>
    </row>
    <row r="52" spans="1:18">
      <c r="A52" s="23">
        <v>42</v>
      </c>
      <c r="B52" s="26" t="s">
        <v>6</v>
      </c>
      <c r="C52" s="27"/>
      <c r="D52" s="27"/>
      <c r="E52" s="27"/>
      <c r="F52" s="33"/>
      <c r="G52" s="30"/>
      <c r="H52" s="30"/>
      <c r="I52" s="45"/>
      <c r="J52" s="45"/>
      <c r="K52" s="44"/>
      <c r="L52" s="52"/>
      <c r="M52" s="47"/>
      <c r="N52" s="48"/>
      <c r="O52" s="48"/>
      <c r="P52" s="49"/>
      <c r="Q52" s="45"/>
      <c r="R52" s="53"/>
    </row>
    <row r="53" spans="1:18">
      <c r="A53" s="23">
        <v>43</v>
      </c>
      <c r="B53" s="26" t="s">
        <v>6</v>
      </c>
      <c r="C53" s="27"/>
      <c r="D53" s="27"/>
      <c r="E53" s="27"/>
      <c r="F53" s="33"/>
      <c r="G53" s="36"/>
      <c r="H53" s="36"/>
      <c r="I53" s="45"/>
      <c r="J53" s="45"/>
      <c r="K53" s="44"/>
      <c r="L53" s="52"/>
      <c r="M53" s="47"/>
      <c r="N53" s="48"/>
      <c r="O53" s="48"/>
      <c r="P53" s="49"/>
      <c r="Q53" s="45"/>
      <c r="R53" s="53"/>
    </row>
    <row r="54" spans="1:18">
      <c r="A54" s="23">
        <v>44</v>
      </c>
      <c r="B54" s="26" t="s">
        <v>6</v>
      </c>
      <c r="C54" s="27"/>
      <c r="D54" s="27"/>
      <c r="E54" s="27"/>
      <c r="F54" s="33"/>
      <c r="G54" s="30"/>
      <c r="H54" s="30"/>
      <c r="I54" s="45"/>
      <c r="J54" s="45"/>
      <c r="K54" s="44"/>
      <c r="L54" s="52"/>
      <c r="M54" s="47"/>
      <c r="N54" s="48"/>
      <c r="O54" s="48"/>
      <c r="P54" s="49"/>
      <c r="Q54" s="45"/>
      <c r="R54" s="53"/>
    </row>
    <row r="55" spans="1:18">
      <c r="A55" s="23">
        <v>45</v>
      </c>
      <c r="B55" s="26" t="s">
        <v>6</v>
      </c>
      <c r="C55" s="27"/>
      <c r="D55" s="27"/>
      <c r="E55" s="27"/>
      <c r="F55" s="33"/>
      <c r="G55" s="36"/>
      <c r="H55" s="36"/>
      <c r="I55" s="45"/>
      <c r="J55" s="45"/>
      <c r="K55" s="44"/>
      <c r="L55" s="52"/>
      <c r="M55" s="47"/>
      <c r="N55" s="48"/>
      <c r="O55" s="48"/>
      <c r="P55" s="49"/>
      <c r="Q55" s="45"/>
      <c r="R55" s="53"/>
    </row>
    <row r="56" spans="1:18">
      <c r="A56" s="23">
        <v>46</v>
      </c>
      <c r="B56" s="26" t="s">
        <v>6</v>
      </c>
      <c r="C56" s="27"/>
      <c r="D56" s="27"/>
      <c r="E56" s="27"/>
      <c r="F56" s="33"/>
      <c r="G56" s="30"/>
      <c r="H56" s="30"/>
      <c r="I56" s="45"/>
      <c r="J56" s="45"/>
      <c r="K56" s="44"/>
      <c r="L56" s="52"/>
      <c r="M56" s="47"/>
      <c r="N56" s="48"/>
      <c r="O56" s="48"/>
      <c r="P56" s="49"/>
      <c r="Q56" s="45"/>
      <c r="R56" s="53"/>
    </row>
    <row r="57" spans="1:18">
      <c r="A57" s="23">
        <v>47</v>
      </c>
      <c r="B57" s="26" t="s">
        <v>6</v>
      </c>
      <c r="C57" s="27"/>
      <c r="D57" s="27"/>
      <c r="E57" s="27"/>
      <c r="F57" s="33"/>
      <c r="G57" s="36"/>
      <c r="H57" s="36"/>
      <c r="I57" s="45"/>
      <c r="J57" s="45"/>
      <c r="K57" s="44"/>
      <c r="L57" s="52"/>
      <c r="M57" s="47"/>
      <c r="N57" s="48"/>
      <c r="O57" s="48"/>
      <c r="P57" s="49"/>
      <c r="Q57" s="45"/>
      <c r="R57" s="53"/>
    </row>
    <row r="58" spans="1:18">
      <c r="A58" s="23">
        <v>48</v>
      </c>
      <c r="B58" s="26" t="s">
        <v>6</v>
      </c>
      <c r="C58" s="27"/>
      <c r="D58" s="27"/>
      <c r="E58" s="27"/>
      <c r="F58" s="33"/>
      <c r="G58" s="30"/>
      <c r="H58" s="30"/>
      <c r="I58" s="45"/>
      <c r="J58" s="45"/>
      <c r="K58" s="44"/>
      <c r="L58" s="52"/>
      <c r="M58" s="47"/>
      <c r="N58" s="48"/>
      <c r="O58" s="48"/>
      <c r="P58" s="49"/>
      <c r="Q58" s="45"/>
      <c r="R58" s="53"/>
    </row>
    <row r="59" spans="1:18">
      <c r="A59" s="23">
        <v>49</v>
      </c>
      <c r="B59" s="26" t="s">
        <v>6</v>
      </c>
      <c r="C59" s="27"/>
      <c r="D59" s="27"/>
      <c r="E59" s="27"/>
      <c r="F59" s="33"/>
      <c r="G59" s="36"/>
      <c r="H59" s="36"/>
      <c r="I59" s="45"/>
      <c r="J59" s="45"/>
      <c r="K59" s="44"/>
      <c r="L59" s="52"/>
      <c r="M59" s="47"/>
      <c r="N59" s="48"/>
      <c r="O59" s="48"/>
      <c r="P59" s="49"/>
      <c r="Q59" s="45"/>
      <c r="R59" s="53"/>
    </row>
    <row r="60" spans="1:18">
      <c r="A60" s="23">
        <v>50</v>
      </c>
      <c r="B60" s="26" t="s">
        <v>6</v>
      </c>
      <c r="C60" s="27"/>
      <c r="D60" s="27"/>
      <c r="E60" s="27"/>
      <c r="F60" s="33"/>
      <c r="G60" s="30"/>
      <c r="H60" s="30"/>
      <c r="I60" s="45"/>
      <c r="J60" s="45"/>
      <c r="K60" s="44"/>
      <c r="L60" s="52"/>
      <c r="M60" s="47"/>
      <c r="N60" s="48"/>
      <c r="O60" s="48"/>
      <c r="P60" s="49"/>
      <c r="Q60" s="45"/>
      <c r="R60" s="53"/>
    </row>
    <row r="62" spans="2:2">
      <c r="B62" s="37" t="s">
        <v>38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xmlns:etc="http://www.wps.cn/officeDocument/2017/etCustomData" ref="A10:R62" etc:filterBottomFollowUsedRange="0">
    <sortState ref="A11:R62">
      <sortCondition ref="M10" descending="1"/>
    </sortState>
    <extLst/>
  </autoFilter>
  <mergeCells count="3">
    <mergeCell ref="A1:R1"/>
    <mergeCell ref="C2:P2"/>
    <mergeCell ref="C9:D9"/>
  </mergeCells>
  <conditionalFormatting sqref="C4">
    <cfRule type="expression" dxfId="0" priority="4" stopIfTrue="1">
      <formula>ISBLANK(C4)</formula>
    </cfRule>
  </conditionalFormatting>
  <conditionalFormatting sqref="C5">
    <cfRule type="expression" dxfId="0" priority="3" stopIfTrue="1">
      <formula>ISBLANK(C5)</formula>
    </cfRule>
  </conditionalFormatting>
  <conditionalFormatting sqref="C8">
    <cfRule type="expression" dxfId="0" priority="2" stopIfTrue="1">
      <formula>ISBLANK(C8)</formula>
    </cfRule>
  </conditionalFormatting>
  <conditionalFormatting sqref="E9">
    <cfRule type="expression" dxfId="0" priority="1" stopIfTrue="1">
      <formula>ISBLANK(E9)</formula>
    </cfRule>
  </conditionalFormatting>
  <dataValidations count="1">
    <dataValidation allowBlank="1" showInputMessage="1" showErrorMessage="1" sqref="E9 B10:F10 A4:A8 C4:C8 E6:E7 F4:F8"/>
  </dataValidations>
  <pageMargins left="0.25" right="0.25" top="0.33" bottom="0.34" header="0.3" footer="0.3"/>
  <pageSetup paperSize="9" scale="50" fitToHeight="0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62"/>
  <sheetViews>
    <sheetView topLeftCell="G6" workbookViewId="0">
      <selection activeCell="R11" sqref="R11:R25"/>
    </sheetView>
  </sheetViews>
  <sheetFormatPr defaultColWidth="9.14444444444444" defaultRowHeight="15"/>
  <cols>
    <col min="1" max="1" width="4.56666666666667" style="10" customWidth="1"/>
    <col min="2" max="2" width="19.5666666666667" style="10" customWidth="1"/>
    <col min="3" max="4" width="16.5666666666667" style="10" customWidth="1"/>
    <col min="5" max="5" width="14.4222222222222" style="10" customWidth="1"/>
    <col min="6" max="6" width="12.5666666666667" style="10" customWidth="1"/>
    <col min="7" max="7" width="14.1444444444444" style="10" customWidth="1"/>
    <col min="8" max="8" width="15.2888888888889" style="10" customWidth="1"/>
    <col min="9" max="9" width="18.5666666666667" style="10" customWidth="1"/>
    <col min="10" max="10" width="21" style="10" customWidth="1"/>
    <col min="11" max="12" width="13.8555555555556" style="10" customWidth="1"/>
    <col min="13" max="13" width="10.7111111111111" style="10" customWidth="1"/>
    <col min="14" max="15" width="8.42222222222222" style="10" customWidth="1"/>
    <col min="16" max="16" width="13" style="10" customWidth="1"/>
    <col min="17" max="17" width="43.1444444444444" style="10" customWidth="1"/>
    <col min="18" max="18" width="22.1666666666667" style="10" customWidth="1"/>
    <col min="19" max="16384" width="9.14444444444444" style="10"/>
  </cols>
  <sheetData>
    <row r="1" spans="1:18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ht="32.25" customHeight="1" spans="2:18">
      <c r="B2" s="12"/>
      <c r="C2" s="13" t="s">
        <v>157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54" t="s">
        <v>1</v>
      </c>
      <c r="R2" s="55">
        <f>COUNTA(M11:M60)</f>
        <v>15</v>
      </c>
    </row>
    <row r="3" spans="2:18">
      <c r="B3" s="12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54"/>
      <c r="R3" s="55"/>
    </row>
    <row r="4" spans="1:18">
      <c r="A4" s="14" t="s">
        <v>2</v>
      </c>
      <c r="B4" s="15"/>
      <c r="C4" s="14" t="s">
        <v>40</v>
      </c>
      <c r="E4" s="16" t="s">
        <v>3</v>
      </c>
      <c r="F4" s="17"/>
      <c r="Q4" s="21" t="s">
        <v>4</v>
      </c>
      <c r="R4" s="56">
        <f>COUNTIF(P11:P60,"победитель")</f>
        <v>1</v>
      </c>
    </row>
    <row r="5" spans="1:18">
      <c r="A5" s="14" t="s">
        <v>5</v>
      </c>
      <c r="B5" s="15"/>
      <c r="C5" s="14" t="s">
        <v>6</v>
      </c>
      <c r="E5" s="16" t="s">
        <v>7</v>
      </c>
      <c r="F5" s="17"/>
      <c r="Q5" s="21" t="s">
        <v>8</v>
      </c>
      <c r="R5" s="55">
        <f>COUNTIF(P11:P60,"призер")</f>
        <v>1</v>
      </c>
    </row>
    <row r="6" spans="1:18">
      <c r="A6" s="14" t="s">
        <v>9</v>
      </c>
      <c r="B6" s="15"/>
      <c r="C6" s="14" t="s">
        <v>10</v>
      </c>
      <c r="E6" s="17"/>
      <c r="F6" s="17"/>
      <c r="Q6" s="21" t="s">
        <v>11</v>
      </c>
      <c r="R6" s="55">
        <f>COUNTIF(P11:P60,"участник")</f>
        <v>13</v>
      </c>
    </row>
    <row r="7" spans="1:18">
      <c r="A7" s="14" t="s">
        <v>12</v>
      </c>
      <c r="B7" s="15"/>
      <c r="C7" s="14">
        <v>9</v>
      </c>
      <c r="E7" s="17"/>
      <c r="F7" s="17"/>
      <c r="P7" s="38"/>
      <c r="Q7" s="21" t="s">
        <v>13</v>
      </c>
      <c r="R7" s="57">
        <v>0.45</v>
      </c>
    </row>
    <row r="8" spans="1:18">
      <c r="A8" s="14" t="s">
        <v>14</v>
      </c>
      <c r="B8" s="15"/>
      <c r="C8" s="18">
        <v>45950</v>
      </c>
      <c r="F8" s="17"/>
      <c r="Q8" s="58" t="s">
        <v>15</v>
      </c>
      <c r="R8" s="57">
        <f>(R4+R5)/R2</f>
        <v>0.133333333333333</v>
      </c>
    </row>
    <row r="9" spans="3:18">
      <c r="C9" s="19" t="s">
        <v>16</v>
      </c>
      <c r="D9" s="19"/>
      <c r="E9" s="20">
        <v>112</v>
      </c>
      <c r="G9" s="21" t="s">
        <v>17</v>
      </c>
      <c r="H9" s="61">
        <f>E9/2</f>
        <v>56</v>
      </c>
      <c r="J9" s="39" t="s">
        <v>18</v>
      </c>
      <c r="K9" s="40">
        <f>MAX(M11:M60)</f>
        <v>58</v>
      </c>
      <c r="L9" s="41" t="str">
        <f>IF(K9*100/E9&gt;=50,"победитель","участник")</f>
        <v>победитель</v>
      </c>
      <c r="P9" s="42">
        <f>R8-45%</f>
        <v>-0.316666666666667</v>
      </c>
      <c r="Q9" s="21" t="s">
        <v>19</v>
      </c>
      <c r="R9" s="59">
        <f>IF((R2*P9)&gt;0,(R2*P9),0)</f>
        <v>0</v>
      </c>
    </row>
    <row r="10" ht="105" spans="1:21">
      <c r="A10" s="23" t="s">
        <v>20</v>
      </c>
      <c r="B10" s="24" t="s">
        <v>21</v>
      </c>
      <c r="C10" s="24" t="s">
        <v>22</v>
      </c>
      <c r="D10" s="24" t="s">
        <v>23</v>
      </c>
      <c r="E10" s="24" t="s">
        <v>24</v>
      </c>
      <c r="F10" s="24" t="s">
        <v>25</v>
      </c>
      <c r="G10" s="24" t="s">
        <v>26</v>
      </c>
      <c r="H10" s="25" t="s">
        <v>27</v>
      </c>
      <c r="I10" s="24" t="s">
        <v>28</v>
      </c>
      <c r="J10" s="24" t="s">
        <v>29</v>
      </c>
      <c r="K10" s="24" t="s">
        <v>30</v>
      </c>
      <c r="L10" s="43" t="s">
        <v>31</v>
      </c>
      <c r="M10" s="24" t="s">
        <v>32</v>
      </c>
      <c r="N10" s="24" t="s">
        <v>33</v>
      </c>
      <c r="O10" s="24" t="s">
        <v>34</v>
      </c>
      <c r="P10" s="24" t="s">
        <v>35</v>
      </c>
      <c r="Q10" s="24" t="s">
        <v>36</v>
      </c>
      <c r="R10" s="24" t="s">
        <v>37</v>
      </c>
      <c r="S10" s="60"/>
      <c r="T10" s="60"/>
      <c r="U10" s="60"/>
    </row>
    <row r="11" s="9" customFormat="1" ht="12.95" customHeight="1" spans="1:18">
      <c r="A11" s="23">
        <v>13</v>
      </c>
      <c r="B11" s="26" t="s">
        <v>6</v>
      </c>
      <c r="C11" s="27" t="s">
        <v>42</v>
      </c>
      <c r="D11" s="27" t="s">
        <v>42</v>
      </c>
      <c r="E11" s="27" t="s">
        <v>60</v>
      </c>
      <c r="F11" s="65"/>
      <c r="G11" s="30"/>
      <c r="H11" s="30"/>
      <c r="I11" s="44"/>
      <c r="J11" s="45" t="s">
        <v>111</v>
      </c>
      <c r="K11" s="44" t="s">
        <v>158</v>
      </c>
      <c r="L11" s="51" t="s">
        <v>159</v>
      </c>
      <c r="M11" s="47">
        <v>58</v>
      </c>
      <c r="N11" s="48">
        <f>IF(M11="","",M11/$E$9)</f>
        <v>0.517857142857143</v>
      </c>
      <c r="O11" s="48">
        <f>IF(M11="","",M11/$K$9)</f>
        <v>1</v>
      </c>
      <c r="P11" s="49" t="str">
        <f>IF(M11="","",IF($K$9=M11,$L$9,IF(M11&gt;=$H$9,"призер","участник")))</f>
        <v>победитель</v>
      </c>
      <c r="Q11" s="45" t="s">
        <v>114</v>
      </c>
      <c r="R11" s="53" t="s">
        <v>44</v>
      </c>
    </row>
    <row r="12" s="9" customFormat="1" ht="12.95" customHeight="1" spans="1:18">
      <c r="A12" s="23">
        <v>14</v>
      </c>
      <c r="B12" s="26" t="s">
        <v>6</v>
      </c>
      <c r="C12" s="27" t="s">
        <v>69</v>
      </c>
      <c r="D12" s="27" t="s">
        <v>71</v>
      </c>
      <c r="E12" s="27" t="s">
        <v>56</v>
      </c>
      <c r="F12" s="65"/>
      <c r="G12" s="30"/>
      <c r="H12" s="30"/>
      <c r="I12" s="44"/>
      <c r="J12" s="45" t="s">
        <v>119</v>
      </c>
      <c r="K12" s="44" t="s">
        <v>160</v>
      </c>
      <c r="L12" s="51" t="s">
        <v>161</v>
      </c>
      <c r="M12" s="47">
        <v>50</v>
      </c>
      <c r="N12" s="48">
        <f>IF(M12="","",M12/$E$9)</f>
        <v>0.446428571428571</v>
      </c>
      <c r="O12" s="48">
        <f>IF(M12="","",M12/$K$9)</f>
        <v>0.862068965517241</v>
      </c>
      <c r="P12" s="49" t="s">
        <v>128</v>
      </c>
      <c r="Q12" s="45" t="s">
        <v>114</v>
      </c>
      <c r="R12" s="53" t="s">
        <v>44</v>
      </c>
    </row>
    <row r="13" spans="1:18">
      <c r="A13" s="23">
        <v>7</v>
      </c>
      <c r="B13" s="26" t="s">
        <v>6</v>
      </c>
      <c r="C13" s="66" t="s">
        <v>66</v>
      </c>
      <c r="D13" s="27" t="s">
        <v>42</v>
      </c>
      <c r="E13" s="67" t="s">
        <v>42</v>
      </c>
      <c r="F13" s="65"/>
      <c r="G13" s="30"/>
      <c r="H13" s="30"/>
      <c r="I13" s="44"/>
      <c r="J13" s="45" t="s">
        <v>44</v>
      </c>
      <c r="K13" s="44" t="s">
        <v>162</v>
      </c>
      <c r="L13" s="51" t="s">
        <v>163</v>
      </c>
      <c r="M13" s="73">
        <v>39</v>
      </c>
      <c r="N13" s="48">
        <f>IF(M13="","",M13/$E$9)</f>
        <v>0.348214285714286</v>
      </c>
      <c r="O13" s="48">
        <f>IF(M13="","",M13/$K$9)</f>
        <v>0.672413793103448</v>
      </c>
      <c r="P13" s="49" t="str">
        <f>IF(M13="","",IF($K$9=M13,$L$9,IF(M13&gt;=$H$9,"призер","участник")))</f>
        <v>участник</v>
      </c>
      <c r="Q13" s="45" t="s">
        <v>107</v>
      </c>
      <c r="R13" s="53" t="s">
        <v>44</v>
      </c>
    </row>
    <row r="14" spans="1:18">
      <c r="A14" s="23">
        <v>10</v>
      </c>
      <c r="B14" s="26" t="s">
        <v>6</v>
      </c>
      <c r="C14" s="66" t="s">
        <v>41</v>
      </c>
      <c r="D14" s="27" t="s">
        <v>42</v>
      </c>
      <c r="E14" s="67" t="s">
        <v>42</v>
      </c>
      <c r="F14" s="65"/>
      <c r="G14" s="30"/>
      <c r="H14" s="30"/>
      <c r="I14" s="44"/>
      <c r="J14" s="45" t="s">
        <v>44</v>
      </c>
      <c r="K14" s="44" t="s">
        <v>164</v>
      </c>
      <c r="L14" s="51" t="s">
        <v>165</v>
      </c>
      <c r="M14" s="73">
        <v>27</v>
      </c>
      <c r="N14" s="48">
        <f>IF(M14="","",M14/$E$9)</f>
        <v>0.241071428571429</v>
      </c>
      <c r="O14" s="48">
        <f>IF(M14="","",M14/$K$9)</f>
        <v>0.46551724137931</v>
      </c>
      <c r="P14" s="49" t="str">
        <f>IF(M14="","",IF($K$9=M14,$L$9,IF(M14&gt;=$H$9,"призер","участник")))</f>
        <v>участник</v>
      </c>
      <c r="Q14" s="45" t="s">
        <v>107</v>
      </c>
      <c r="R14" s="53" t="s">
        <v>44</v>
      </c>
    </row>
    <row r="15" spans="1:18">
      <c r="A15" s="23">
        <v>5</v>
      </c>
      <c r="B15" s="26" t="s">
        <v>6</v>
      </c>
      <c r="C15" s="27" t="s">
        <v>99</v>
      </c>
      <c r="D15" s="27" t="s">
        <v>56</v>
      </c>
      <c r="E15" s="67" t="s">
        <v>78</v>
      </c>
      <c r="F15" s="65"/>
      <c r="G15" s="30"/>
      <c r="H15" s="30"/>
      <c r="I15" s="44"/>
      <c r="J15" s="45" t="s">
        <v>44</v>
      </c>
      <c r="K15" s="44" t="s">
        <v>164</v>
      </c>
      <c r="L15" s="51" t="s">
        <v>166</v>
      </c>
      <c r="M15" s="73">
        <v>26</v>
      </c>
      <c r="N15" s="48">
        <f>IF(M15="","",M15/$E$9)</f>
        <v>0.232142857142857</v>
      </c>
      <c r="O15" s="48">
        <f>IF(M15="","",M15/$K$9)</f>
        <v>0.448275862068966</v>
      </c>
      <c r="P15" s="49" t="str">
        <f>IF(M15="","",IF($K$9=M15,$L$9,IF(M15&gt;=$H$9,"призер","участник")))</f>
        <v>участник</v>
      </c>
      <c r="Q15" s="45" t="s">
        <v>107</v>
      </c>
      <c r="R15" s="53" t="s">
        <v>44</v>
      </c>
    </row>
    <row r="16" spans="1:18">
      <c r="A16" s="23">
        <v>15</v>
      </c>
      <c r="B16" s="26" t="s">
        <v>6</v>
      </c>
      <c r="C16" s="27" t="s">
        <v>66</v>
      </c>
      <c r="D16" s="27" t="s">
        <v>42</v>
      </c>
      <c r="E16" s="68" t="s">
        <v>78</v>
      </c>
      <c r="F16" s="69"/>
      <c r="G16" s="30"/>
      <c r="H16" s="30"/>
      <c r="I16" s="44"/>
      <c r="J16" s="45" t="s">
        <v>131</v>
      </c>
      <c r="K16" s="44" t="s">
        <v>160</v>
      </c>
      <c r="L16" s="51" t="s">
        <v>167</v>
      </c>
      <c r="M16" s="47">
        <v>24</v>
      </c>
      <c r="N16" s="48">
        <f>IF(M16="","",M16/$E$9)</f>
        <v>0.214285714285714</v>
      </c>
      <c r="O16" s="48">
        <f>IF(M16="","",M16/$K$9)</f>
        <v>0.413793103448276</v>
      </c>
      <c r="P16" s="49" t="str">
        <f>IF(M16="","",IF($K$9=M16,$L$9,IF(M16&gt;=$H$9,"призер","участник")))</f>
        <v>участник</v>
      </c>
      <c r="Q16" s="45" t="s">
        <v>114</v>
      </c>
      <c r="R16" s="53" t="s">
        <v>44</v>
      </c>
    </row>
    <row r="17" spans="1:18">
      <c r="A17" s="23">
        <v>11</v>
      </c>
      <c r="B17" s="26" t="s">
        <v>6</v>
      </c>
      <c r="C17" s="66" t="s">
        <v>41</v>
      </c>
      <c r="D17" s="27" t="s">
        <v>64</v>
      </c>
      <c r="E17" s="67" t="s">
        <v>41</v>
      </c>
      <c r="F17" s="65"/>
      <c r="G17" s="30"/>
      <c r="H17" s="30"/>
      <c r="I17" s="44"/>
      <c r="J17" s="45" t="s">
        <v>44</v>
      </c>
      <c r="K17" s="44" t="s">
        <v>164</v>
      </c>
      <c r="L17" s="51" t="s">
        <v>168</v>
      </c>
      <c r="M17" s="73">
        <v>18</v>
      </c>
      <c r="N17" s="48">
        <f>IF(M17="","",M17/$E$9)</f>
        <v>0.160714285714286</v>
      </c>
      <c r="O17" s="48">
        <f>IF(M17="","",M17/$K$9)</f>
        <v>0.310344827586207</v>
      </c>
      <c r="P17" s="49" t="str">
        <f>IF(M17="","",IF($K$9=M17,$L$9,IF(M17&gt;=$H$9,"призер","участник")))</f>
        <v>участник</v>
      </c>
      <c r="Q17" s="45" t="s">
        <v>107</v>
      </c>
      <c r="R17" s="53" t="s">
        <v>44</v>
      </c>
    </row>
    <row r="18" spans="1:18">
      <c r="A18" s="23">
        <v>2</v>
      </c>
      <c r="B18" s="26" t="s">
        <v>6</v>
      </c>
      <c r="C18" s="66" t="s">
        <v>42</v>
      </c>
      <c r="D18" s="27" t="s">
        <v>54</v>
      </c>
      <c r="E18" s="67" t="s">
        <v>54</v>
      </c>
      <c r="F18" s="65"/>
      <c r="G18" s="30"/>
      <c r="H18" s="30"/>
      <c r="I18" s="44"/>
      <c r="J18" s="45" t="s">
        <v>44</v>
      </c>
      <c r="K18" s="44" t="s">
        <v>164</v>
      </c>
      <c r="L18" s="51" t="s">
        <v>169</v>
      </c>
      <c r="M18" s="73">
        <v>15</v>
      </c>
      <c r="N18" s="48">
        <f>IF(M18="","",M18/$E$9)</f>
        <v>0.133928571428571</v>
      </c>
      <c r="O18" s="48">
        <f>IF(M18="","",M18/$K$9)</f>
        <v>0.258620689655172</v>
      </c>
      <c r="P18" s="49" t="str">
        <f>IF(M18="","",IF($K$9=M18,$L$9,IF(M18&gt;=$H$9,"призер","участник")))</f>
        <v>участник</v>
      </c>
      <c r="Q18" s="45" t="s">
        <v>107</v>
      </c>
      <c r="R18" s="53" t="s">
        <v>44</v>
      </c>
    </row>
    <row r="19" spans="1:18">
      <c r="A19" s="23">
        <v>1</v>
      </c>
      <c r="B19" s="26" t="s">
        <v>6</v>
      </c>
      <c r="C19" s="66" t="s">
        <v>76</v>
      </c>
      <c r="D19" s="34" t="s">
        <v>170</v>
      </c>
      <c r="E19" s="70" t="s">
        <v>54</v>
      </c>
      <c r="F19" s="71"/>
      <c r="G19" s="30"/>
      <c r="H19" s="30"/>
      <c r="I19" s="44"/>
      <c r="J19" s="45" t="s">
        <v>44</v>
      </c>
      <c r="K19" s="44" t="s">
        <v>164</v>
      </c>
      <c r="L19" s="51" t="s">
        <v>171</v>
      </c>
      <c r="M19" s="73">
        <v>12</v>
      </c>
      <c r="N19" s="48">
        <f>IF(M19="","",M19/$E$9)</f>
        <v>0.107142857142857</v>
      </c>
      <c r="O19" s="48">
        <f>IF(M19="","",M19/$K$9)</f>
        <v>0.206896551724138</v>
      </c>
      <c r="P19" s="49" t="str">
        <f>IF(M19="","",IF($K$9=M19,$L$9,IF(M19&gt;=$H$9,"призер","участник")))</f>
        <v>участник</v>
      </c>
      <c r="Q19" s="45" t="s">
        <v>107</v>
      </c>
      <c r="R19" s="53" t="s">
        <v>44</v>
      </c>
    </row>
    <row r="20" spans="1:18">
      <c r="A20" s="23">
        <v>3</v>
      </c>
      <c r="B20" s="26" t="s">
        <v>6</v>
      </c>
      <c r="C20" s="27" t="s">
        <v>56</v>
      </c>
      <c r="D20" s="27" t="s">
        <v>54</v>
      </c>
      <c r="E20" s="67" t="s">
        <v>54</v>
      </c>
      <c r="F20" s="65"/>
      <c r="G20" s="30"/>
      <c r="H20" s="30"/>
      <c r="I20" s="44"/>
      <c r="J20" s="45" t="s">
        <v>44</v>
      </c>
      <c r="K20" s="50" t="s">
        <v>164</v>
      </c>
      <c r="L20" s="51" t="s">
        <v>172</v>
      </c>
      <c r="M20" s="73">
        <v>12</v>
      </c>
      <c r="N20" s="48">
        <f>IF(M20="","",M20/$E$9)</f>
        <v>0.107142857142857</v>
      </c>
      <c r="O20" s="48">
        <f>IF(M20="","",M20/$K$9)</f>
        <v>0.206896551724138</v>
      </c>
      <c r="P20" s="49" t="str">
        <f>IF(M20="","",IF($K$9=M20,$L$9,IF(M20&gt;=$H$9,"призер","участник")))</f>
        <v>участник</v>
      </c>
      <c r="Q20" s="45" t="s">
        <v>107</v>
      </c>
      <c r="R20" s="53" t="s">
        <v>44</v>
      </c>
    </row>
    <row r="21" spans="1:18">
      <c r="A21" s="23">
        <v>4</v>
      </c>
      <c r="B21" s="26" t="s">
        <v>6</v>
      </c>
      <c r="C21" s="27" t="s">
        <v>59</v>
      </c>
      <c r="D21" s="27" t="s">
        <v>71</v>
      </c>
      <c r="E21" s="67" t="s">
        <v>60</v>
      </c>
      <c r="F21" s="65"/>
      <c r="G21" s="30"/>
      <c r="H21" s="30"/>
      <c r="I21" s="44"/>
      <c r="J21" s="45" t="s">
        <v>44</v>
      </c>
      <c r="K21" s="44" t="s">
        <v>164</v>
      </c>
      <c r="L21" s="51" t="s">
        <v>173</v>
      </c>
      <c r="M21" s="73">
        <v>6</v>
      </c>
      <c r="N21" s="48">
        <f>IF(M21="","",M21/$E$9)</f>
        <v>0.0535714285714286</v>
      </c>
      <c r="O21" s="48">
        <f>IF(M21="","",M21/$K$9)</f>
        <v>0.103448275862069</v>
      </c>
      <c r="P21" s="49" t="str">
        <f>IF(M21="","",IF($K$9=M21,$L$9,IF(M21&gt;=$H$9,"призер","участник")))</f>
        <v>участник</v>
      </c>
      <c r="Q21" s="45" t="s">
        <v>107</v>
      </c>
      <c r="R21" s="53" t="s">
        <v>44</v>
      </c>
    </row>
    <row r="22" spans="1:18">
      <c r="A22" s="23">
        <v>8</v>
      </c>
      <c r="B22" s="26" t="s">
        <v>6</v>
      </c>
      <c r="C22" s="66" t="s">
        <v>67</v>
      </c>
      <c r="D22" s="27" t="s">
        <v>49</v>
      </c>
      <c r="E22" s="67" t="s">
        <v>54</v>
      </c>
      <c r="F22" s="65"/>
      <c r="G22" s="30"/>
      <c r="H22" s="30"/>
      <c r="I22" s="44"/>
      <c r="J22" s="45" t="s">
        <v>44</v>
      </c>
      <c r="K22" s="44" t="s">
        <v>162</v>
      </c>
      <c r="L22" s="51" t="s">
        <v>174</v>
      </c>
      <c r="M22" s="73">
        <v>6</v>
      </c>
      <c r="N22" s="48">
        <f>IF(M22="","",M22/$E$9)</f>
        <v>0.0535714285714286</v>
      </c>
      <c r="O22" s="48">
        <f>IF(M22="","",M22/$K$9)</f>
        <v>0.103448275862069</v>
      </c>
      <c r="P22" s="49" t="str">
        <f>IF(M22="","",IF($K$9=M22,$L$9,IF(M22&gt;=$H$9,"призер","участник")))</f>
        <v>участник</v>
      </c>
      <c r="Q22" s="45" t="s">
        <v>107</v>
      </c>
      <c r="R22" s="53" t="s">
        <v>44</v>
      </c>
    </row>
    <row r="23" spans="1:18">
      <c r="A23" s="23">
        <v>6</v>
      </c>
      <c r="B23" s="26" t="s">
        <v>6</v>
      </c>
      <c r="C23" s="66" t="s">
        <v>69</v>
      </c>
      <c r="D23" s="27" t="s">
        <v>95</v>
      </c>
      <c r="E23" s="67" t="s">
        <v>42</v>
      </c>
      <c r="F23" s="65"/>
      <c r="G23" s="30"/>
      <c r="H23" s="30"/>
      <c r="I23" s="44"/>
      <c r="J23" s="45" t="s">
        <v>44</v>
      </c>
      <c r="K23" s="44" t="s">
        <v>162</v>
      </c>
      <c r="L23" s="51" t="s">
        <v>175</v>
      </c>
      <c r="M23" s="73">
        <v>0</v>
      </c>
      <c r="N23" s="48">
        <f>IF(M23="","",M23/$E$9)</f>
        <v>0</v>
      </c>
      <c r="O23" s="48">
        <f>IF(M23="","",M23/$K$9)</f>
        <v>0</v>
      </c>
      <c r="P23" s="49" t="str">
        <f>IF(M23="","",IF($K$9=M23,$L$9,IF(M23&gt;=$H$9,"призер","участник")))</f>
        <v>участник</v>
      </c>
      <c r="Q23" s="45" t="s">
        <v>107</v>
      </c>
      <c r="R23" s="53" t="s">
        <v>44</v>
      </c>
    </row>
    <row r="24" spans="1:18">
      <c r="A24" s="23">
        <v>9</v>
      </c>
      <c r="B24" s="26" t="s">
        <v>6</v>
      </c>
      <c r="C24" s="66" t="s">
        <v>71</v>
      </c>
      <c r="D24" s="27" t="s">
        <v>71</v>
      </c>
      <c r="E24" s="67" t="s">
        <v>49</v>
      </c>
      <c r="F24" s="65"/>
      <c r="G24" s="30"/>
      <c r="H24" s="30"/>
      <c r="I24" s="44"/>
      <c r="J24" s="45" t="s">
        <v>44</v>
      </c>
      <c r="K24" s="44" t="s">
        <v>162</v>
      </c>
      <c r="L24" s="51" t="s">
        <v>176</v>
      </c>
      <c r="M24" s="73">
        <v>0</v>
      </c>
      <c r="N24" s="48">
        <f>IF(M24="","",M24/$E$9)</f>
        <v>0</v>
      </c>
      <c r="O24" s="48">
        <f>IF(M24="","",M24/$K$9)</f>
        <v>0</v>
      </c>
      <c r="P24" s="49" t="str">
        <f>IF(M24="","",IF($K$9=M24,$L$9,IF(M24&gt;=$H$9,"призер","участник")))</f>
        <v>участник</v>
      </c>
      <c r="Q24" s="45" t="s">
        <v>107</v>
      </c>
      <c r="R24" s="53" t="s">
        <v>44</v>
      </c>
    </row>
    <row r="25" spans="1:18">
      <c r="A25" s="23">
        <v>12</v>
      </c>
      <c r="B25" s="26" t="s">
        <v>6</v>
      </c>
      <c r="C25" s="27" t="s">
        <v>69</v>
      </c>
      <c r="D25" s="27" t="s">
        <v>54</v>
      </c>
      <c r="E25" s="67" t="s">
        <v>54</v>
      </c>
      <c r="F25" s="65"/>
      <c r="G25" s="30"/>
      <c r="H25" s="30"/>
      <c r="I25" s="44"/>
      <c r="J25" s="45" t="s">
        <v>44</v>
      </c>
      <c r="K25" s="44" t="s">
        <v>162</v>
      </c>
      <c r="L25" s="51" t="s">
        <v>177</v>
      </c>
      <c r="M25" s="73">
        <v>0</v>
      </c>
      <c r="N25" s="48">
        <f>IF(M25="","",M25/$E$9)</f>
        <v>0</v>
      </c>
      <c r="O25" s="48">
        <f>IF(M25="","",M25/$K$9)</f>
        <v>0</v>
      </c>
      <c r="P25" s="49" t="str">
        <f>IF(M25="","",IF($K$9=M25,$L$9,IF(M25&gt;=$H$9,"призер","участник")))</f>
        <v>участник</v>
      </c>
      <c r="Q25" s="45" t="s">
        <v>107</v>
      </c>
      <c r="R25" s="53" t="s">
        <v>44</v>
      </c>
    </row>
    <row r="26" spans="1:18">
      <c r="A26" s="23">
        <v>16</v>
      </c>
      <c r="B26" s="26" t="s">
        <v>6</v>
      </c>
      <c r="C26" s="27"/>
      <c r="D26" s="27"/>
      <c r="E26" s="27"/>
      <c r="F26" s="33"/>
      <c r="G26" s="30"/>
      <c r="H26" s="30"/>
      <c r="I26" s="45"/>
      <c r="J26" s="45"/>
      <c r="K26" s="44"/>
      <c r="L26" s="52"/>
      <c r="M26" s="47"/>
      <c r="N26" s="48"/>
      <c r="O26" s="48"/>
      <c r="P26" s="49"/>
      <c r="Q26" s="45"/>
      <c r="R26" s="53"/>
    </row>
    <row r="27" spans="1:18">
      <c r="A27" s="23">
        <v>17</v>
      </c>
      <c r="B27" s="26" t="s">
        <v>6</v>
      </c>
      <c r="C27" s="27"/>
      <c r="D27" s="27"/>
      <c r="E27" s="27"/>
      <c r="F27" s="33"/>
      <c r="G27" s="30"/>
      <c r="H27" s="30"/>
      <c r="I27" s="45"/>
      <c r="J27" s="45"/>
      <c r="K27" s="44"/>
      <c r="L27" s="52"/>
      <c r="M27" s="47"/>
      <c r="N27" s="48"/>
      <c r="O27" s="48"/>
      <c r="P27" s="49"/>
      <c r="Q27" s="45"/>
      <c r="R27" s="53"/>
    </row>
    <row r="28" spans="1:18">
      <c r="A28" s="23">
        <v>18</v>
      </c>
      <c r="B28" s="26" t="s">
        <v>6</v>
      </c>
      <c r="C28" s="27"/>
      <c r="D28" s="27"/>
      <c r="E28" s="27"/>
      <c r="F28" s="33"/>
      <c r="G28" s="30"/>
      <c r="H28" s="30"/>
      <c r="I28" s="45"/>
      <c r="J28" s="45"/>
      <c r="K28" s="44"/>
      <c r="L28" s="52"/>
      <c r="M28" s="47"/>
      <c r="N28" s="48"/>
      <c r="O28" s="48"/>
      <c r="P28" s="49"/>
      <c r="Q28" s="45"/>
      <c r="R28" s="53"/>
    </row>
    <row r="29" spans="1:18">
      <c r="A29" s="23">
        <v>19</v>
      </c>
      <c r="B29" s="26" t="s">
        <v>6</v>
      </c>
      <c r="C29" s="27"/>
      <c r="D29" s="27"/>
      <c r="E29" s="27"/>
      <c r="F29" s="33"/>
      <c r="G29" s="30"/>
      <c r="H29" s="30"/>
      <c r="I29" s="45"/>
      <c r="J29" s="45"/>
      <c r="K29" s="44"/>
      <c r="L29" s="52"/>
      <c r="M29" s="47"/>
      <c r="N29" s="48"/>
      <c r="O29" s="48"/>
      <c r="P29" s="49"/>
      <c r="Q29" s="45"/>
      <c r="R29" s="53"/>
    </row>
    <row r="30" spans="1:18">
      <c r="A30" s="23">
        <v>20</v>
      </c>
      <c r="B30" s="26" t="s">
        <v>6</v>
      </c>
      <c r="C30" s="72"/>
      <c r="D30" s="72"/>
      <c r="E30" s="72"/>
      <c r="F30" s="72"/>
      <c r="G30" s="30"/>
      <c r="H30" s="30"/>
      <c r="I30" s="45"/>
      <c r="J30" s="45"/>
      <c r="K30" s="44"/>
      <c r="L30" s="52"/>
      <c r="M30" s="47"/>
      <c r="N30" s="48"/>
      <c r="O30" s="48"/>
      <c r="P30" s="49"/>
      <c r="Q30" s="45"/>
      <c r="R30" s="53"/>
    </row>
    <row r="31" spans="1:18">
      <c r="A31" s="23">
        <v>21</v>
      </c>
      <c r="B31" s="26" t="s">
        <v>6</v>
      </c>
      <c r="C31" s="27"/>
      <c r="D31" s="27"/>
      <c r="E31" s="27"/>
      <c r="F31" s="33"/>
      <c r="G31" s="30"/>
      <c r="H31" s="30"/>
      <c r="I31" s="45"/>
      <c r="J31" s="45"/>
      <c r="K31" s="44"/>
      <c r="L31" s="52"/>
      <c r="M31" s="47"/>
      <c r="N31" s="48"/>
      <c r="O31" s="48"/>
      <c r="P31" s="49"/>
      <c r="Q31" s="45"/>
      <c r="R31" s="53"/>
    </row>
    <row r="32" spans="1:18">
      <c r="A32" s="23">
        <v>22</v>
      </c>
      <c r="B32" s="26" t="s">
        <v>6</v>
      </c>
      <c r="C32" s="27"/>
      <c r="D32" s="27"/>
      <c r="E32" s="27"/>
      <c r="F32" s="33"/>
      <c r="G32" s="30"/>
      <c r="H32" s="30"/>
      <c r="I32" s="45"/>
      <c r="J32" s="45"/>
      <c r="K32" s="44"/>
      <c r="L32" s="52"/>
      <c r="M32" s="47"/>
      <c r="N32" s="48"/>
      <c r="O32" s="48"/>
      <c r="P32" s="49"/>
      <c r="Q32" s="45"/>
      <c r="R32" s="53"/>
    </row>
    <row r="33" spans="1:18">
      <c r="A33" s="23">
        <v>23</v>
      </c>
      <c r="B33" s="26" t="s">
        <v>6</v>
      </c>
      <c r="C33" s="27"/>
      <c r="D33" s="27"/>
      <c r="E33" s="27"/>
      <c r="F33" s="33"/>
      <c r="G33" s="30"/>
      <c r="H33" s="30"/>
      <c r="I33" s="45"/>
      <c r="J33" s="45"/>
      <c r="K33" s="44"/>
      <c r="L33" s="52"/>
      <c r="M33" s="47"/>
      <c r="N33" s="48"/>
      <c r="O33" s="48"/>
      <c r="P33" s="49"/>
      <c r="Q33" s="45"/>
      <c r="R33" s="53"/>
    </row>
    <row r="34" spans="1:18">
      <c r="A34" s="23">
        <v>24</v>
      </c>
      <c r="B34" s="26" t="s">
        <v>6</v>
      </c>
      <c r="C34" s="27"/>
      <c r="D34" s="27"/>
      <c r="E34" s="27"/>
      <c r="F34" s="33"/>
      <c r="G34" s="30"/>
      <c r="H34" s="30"/>
      <c r="I34" s="45"/>
      <c r="J34" s="45"/>
      <c r="K34" s="44"/>
      <c r="L34" s="52"/>
      <c r="M34" s="47"/>
      <c r="N34" s="48"/>
      <c r="O34" s="48"/>
      <c r="P34" s="49"/>
      <c r="Q34" s="45"/>
      <c r="R34" s="53"/>
    </row>
    <row r="35" spans="1:18">
      <c r="A35" s="23">
        <v>25</v>
      </c>
      <c r="B35" s="26" t="s">
        <v>6</v>
      </c>
      <c r="C35" s="27"/>
      <c r="D35" s="27"/>
      <c r="E35" s="27"/>
      <c r="F35" s="33"/>
      <c r="G35" s="30"/>
      <c r="H35" s="30"/>
      <c r="I35" s="45"/>
      <c r="J35" s="45"/>
      <c r="K35" s="44"/>
      <c r="L35" s="52"/>
      <c r="M35" s="47"/>
      <c r="N35" s="48"/>
      <c r="O35" s="48"/>
      <c r="P35" s="49"/>
      <c r="Q35" s="45"/>
      <c r="R35" s="53"/>
    </row>
    <row r="36" spans="1:18">
      <c r="A36" s="23">
        <v>26</v>
      </c>
      <c r="B36" s="26" t="s">
        <v>6</v>
      </c>
      <c r="C36" s="27"/>
      <c r="D36" s="27"/>
      <c r="E36" s="27"/>
      <c r="F36" s="33"/>
      <c r="G36" s="30"/>
      <c r="H36" s="30"/>
      <c r="I36" s="45"/>
      <c r="J36" s="45"/>
      <c r="K36" s="44"/>
      <c r="L36" s="52"/>
      <c r="M36" s="47"/>
      <c r="N36" s="48"/>
      <c r="O36" s="48"/>
      <c r="P36" s="49"/>
      <c r="Q36" s="45"/>
      <c r="R36" s="53"/>
    </row>
    <row r="37" spans="1:18">
      <c r="A37" s="23">
        <v>27</v>
      </c>
      <c r="B37" s="26" t="s">
        <v>6</v>
      </c>
      <c r="C37" s="72"/>
      <c r="D37" s="72"/>
      <c r="E37" s="72"/>
      <c r="F37" s="72"/>
      <c r="G37" s="30"/>
      <c r="H37" s="30"/>
      <c r="I37" s="53"/>
      <c r="J37" s="45"/>
      <c r="K37" s="44"/>
      <c r="L37" s="52"/>
      <c r="M37" s="47"/>
      <c r="N37" s="48"/>
      <c r="O37" s="48"/>
      <c r="P37" s="49"/>
      <c r="Q37" s="45"/>
      <c r="R37" s="53"/>
    </row>
    <row r="38" spans="1:18">
      <c r="A38" s="23">
        <v>28</v>
      </c>
      <c r="B38" s="26" t="s">
        <v>6</v>
      </c>
      <c r="C38" s="72"/>
      <c r="D38" s="72"/>
      <c r="E38" s="72"/>
      <c r="F38" s="72"/>
      <c r="G38" s="30"/>
      <c r="H38" s="30"/>
      <c r="I38" s="45"/>
      <c r="J38" s="45"/>
      <c r="K38" s="44"/>
      <c r="L38" s="52"/>
      <c r="M38" s="47"/>
      <c r="N38" s="48"/>
      <c r="O38" s="48"/>
      <c r="P38" s="49"/>
      <c r="Q38" s="45"/>
      <c r="R38" s="53"/>
    </row>
    <row r="39" spans="1:18">
      <c r="A39" s="23">
        <v>29</v>
      </c>
      <c r="B39" s="26" t="s">
        <v>6</v>
      </c>
      <c r="C39" s="72"/>
      <c r="D39" s="72"/>
      <c r="E39" s="72"/>
      <c r="F39" s="72"/>
      <c r="G39" s="30"/>
      <c r="H39" s="30"/>
      <c r="I39" s="45"/>
      <c r="J39" s="45"/>
      <c r="K39" s="44"/>
      <c r="L39" s="52"/>
      <c r="M39" s="47"/>
      <c r="N39" s="48"/>
      <c r="O39" s="48"/>
      <c r="P39" s="49"/>
      <c r="Q39" s="45"/>
      <c r="R39" s="53"/>
    </row>
    <row r="40" spans="1:18">
      <c r="A40" s="23">
        <v>30</v>
      </c>
      <c r="B40" s="26" t="s">
        <v>6</v>
      </c>
      <c r="C40" s="72"/>
      <c r="D40" s="72"/>
      <c r="E40" s="72"/>
      <c r="F40" s="72"/>
      <c r="G40" s="30"/>
      <c r="H40" s="30"/>
      <c r="I40" s="45"/>
      <c r="J40" s="45"/>
      <c r="K40" s="44"/>
      <c r="L40" s="52"/>
      <c r="M40" s="47"/>
      <c r="N40" s="48"/>
      <c r="O40" s="48"/>
      <c r="P40" s="49"/>
      <c r="Q40" s="45"/>
      <c r="R40" s="53"/>
    </row>
    <row r="41" spans="1:18">
      <c r="A41" s="23">
        <v>31</v>
      </c>
      <c r="B41" s="26" t="s">
        <v>6</v>
      </c>
      <c r="C41" s="72"/>
      <c r="D41" s="72"/>
      <c r="E41" s="72"/>
      <c r="F41" s="72"/>
      <c r="G41" s="30"/>
      <c r="H41" s="30"/>
      <c r="I41" s="45"/>
      <c r="J41" s="45"/>
      <c r="K41" s="44"/>
      <c r="L41" s="52"/>
      <c r="M41" s="47"/>
      <c r="N41" s="48"/>
      <c r="O41" s="48"/>
      <c r="P41" s="49"/>
      <c r="Q41" s="45"/>
      <c r="R41" s="53"/>
    </row>
    <row r="42" spans="1:18">
      <c r="A42" s="23">
        <v>32</v>
      </c>
      <c r="B42" s="26" t="s">
        <v>6</v>
      </c>
      <c r="C42" s="72"/>
      <c r="D42" s="72"/>
      <c r="E42" s="72"/>
      <c r="F42" s="72"/>
      <c r="G42" s="30"/>
      <c r="H42" s="30"/>
      <c r="I42" s="45"/>
      <c r="J42" s="45"/>
      <c r="K42" s="44"/>
      <c r="L42" s="52"/>
      <c r="M42" s="47"/>
      <c r="N42" s="48"/>
      <c r="O42" s="48"/>
      <c r="P42" s="49"/>
      <c r="Q42" s="45"/>
      <c r="R42" s="53"/>
    </row>
    <row r="43" spans="1:18">
      <c r="A43" s="23">
        <v>33</v>
      </c>
      <c r="B43" s="26" t="s">
        <v>6</v>
      </c>
      <c r="C43" s="72"/>
      <c r="D43" s="72"/>
      <c r="E43" s="72"/>
      <c r="F43" s="72"/>
      <c r="G43" s="36"/>
      <c r="H43" s="36"/>
      <c r="I43" s="45"/>
      <c r="J43" s="45"/>
      <c r="K43" s="44"/>
      <c r="L43" s="52"/>
      <c r="M43" s="47"/>
      <c r="N43" s="48"/>
      <c r="O43" s="48"/>
      <c r="P43" s="49"/>
      <c r="Q43" s="45"/>
      <c r="R43" s="53"/>
    </row>
    <row r="44" spans="1:18">
      <c r="A44" s="23">
        <v>34</v>
      </c>
      <c r="B44" s="26" t="s">
        <v>6</v>
      </c>
      <c r="C44" s="72"/>
      <c r="D44" s="72"/>
      <c r="E44" s="72"/>
      <c r="F44" s="72"/>
      <c r="G44" s="30"/>
      <c r="H44" s="30"/>
      <c r="I44" s="45"/>
      <c r="J44" s="45"/>
      <c r="K44" s="44"/>
      <c r="L44" s="52"/>
      <c r="M44" s="47"/>
      <c r="N44" s="48"/>
      <c r="O44" s="48"/>
      <c r="P44" s="49"/>
      <c r="Q44" s="45"/>
      <c r="R44" s="53"/>
    </row>
    <row r="45" spans="1:18">
      <c r="A45" s="23">
        <v>35</v>
      </c>
      <c r="B45" s="26" t="s">
        <v>6</v>
      </c>
      <c r="C45" s="72"/>
      <c r="D45" s="72"/>
      <c r="E45" s="72"/>
      <c r="F45" s="72"/>
      <c r="G45" s="36"/>
      <c r="H45" s="36"/>
      <c r="I45" s="45"/>
      <c r="J45" s="45"/>
      <c r="K45" s="44"/>
      <c r="L45" s="52"/>
      <c r="M45" s="47"/>
      <c r="N45" s="48"/>
      <c r="O45" s="48"/>
      <c r="P45" s="49"/>
      <c r="Q45" s="45"/>
      <c r="R45" s="53"/>
    </row>
    <row r="46" spans="1:18">
      <c r="A46" s="23">
        <v>36</v>
      </c>
      <c r="B46" s="26" t="s">
        <v>6</v>
      </c>
      <c r="C46" s="72"/>
      <c r="D46" s="72"/>
      <c r="E46" s="72"/>
      <c r="F46" s="72"/>
      <c r="G46" s="30"/>
      <c r="H46" s="30"/>
      <c r="I46" s="45"/>
      <c r="J46" s="45"/>
      <c r="K46" s="44"/>
      <c r="L46" s="52"/>
      <c r="M46" s="47"/>
      <c r="N46" s="48"/>
      <c r="O46" s="48"/>
      <c r="P46" s="49"/>
      <c r="Q46" s="45"/>
      <c r="R46" s="53"/>
    </row>
    <row r="47" spans="1:18">
      <c r="A47" s="23">
        <v>37</v>
      </c>
      <c r="B47" s="26" t="s">
        <v>6</v>
      </c>
      <c r="C47" s="72"/>
      <c r="D47" s="72"/>
      <c r="E47" s="72"/>
      <c r="F47" s="72"/>
      <c r="G47" s="36"/>
      <c r="H47" s="36"/>
      <c r="I47" s="45"/>
      <c r="J47" s="45"/>
      <c r="K47" s="44"/>
      <c r="L47" s="52"/>
      <c r="M47" s="47"/>
      <c r="N47" s="48"/>
      <c r="O47" s="48"/>
      <c r="P47" s="49"/>
      <c r="Q47" s="45"/>
      <c r="R47" s="53"/>
    </row>
    <row r="48" spans="1:18">
      <c r="A48" s="23">
        <v>38</v>
      </c>
      <c r="B48" s="26" t="s">
        <v>6</v>
      </c>
      <c r="C48" s="72"/>
      <c r="D48" s="72"/>
      <c r="E48" s="72"/>
      <c r="F48" s="72"/>
      <c r="G48" s="30"/>
      <c r="H48" s="30"/>
      <c r="I48" s="45"/>
      <c r="J48" s="45"/>
      <c r="K48" s="44"/>
      <c r="L48" s="52"/>
      <c r="M48" s="47"/>
      <c r="N48" s="48"/>
      <c r="O48" s="48"/>
      <c r="P48" s="49"/>
      <c r="Q48" s="45"/>
      <c r="R48" s="53"/>
    </row>
    <row r="49" spans="1:18">
      <c r="A49" s="23">
        <v>39</v>
      </c>
      <c r="B49" s="26" t="s">
        <v>6</v>
      </c>
      <c r="C49" s="27"/>
      <c r="D49" s="27"/>
      <c r="E49" s="27"/>
      <c r="F49" s="33"/>
      <c r="G49" s="36"/>
      <c r="H49" s="36"/>
      <c r="I49" s="45"/>
      <c r="J49" s="45"/>
      <c r="K49" s="44"/>
      <c r="L49" s="52"/>
      <c r="M49" s="47"/>
      <c r="N49" s="48"/>
      <c r="O49" s="48"/>
      <c r="P49" s="49"/>
      <c r="Q49" s="45"/>
      <c r="R49" s="53"/>
    </row>
    <row r="50" spans="1:18">
      <c r="A50" s="23">
        <v>40</v>
      </c>
      <c r="B50" s="26" t="s">
        <v>6</v>
      </c>
      <c r="C50" s="27"/>
      <c r="D50" s="27"/>
      <c r="E50" s="27"/>
      <c r="F50" s="33"/>
      <c r="G50" s="30"/>
      <c r="H50" s="30"/>
      <c r="I50" s="45"/>
      <c r="J50" s="45"/>
      <c r="K50" s="44"/>
      <c r="L50" s="52"/>
      <c r="M50" s="47"/>
      <c r="N50" s="48"/>
      <c r="O50" s="48"/>
      <c r="P50" s="49"/>
      <c r="Q50" s="45"/>
      <c r="R50" s="53"/>
    </row>
    <row r="51" spans="1:18">
      <c r="A51" s="23">
        <v>41</v>
      </c>
      <c r="B51" s="26" t="s">
        <v>6</v>
      </c>
      <c r="C51" s="27"/>
      <c r="D51" s="27"/>
      <c r="E51" s="27"/>
      <c r="F51" s="33"/>
      <c r="G51" s="36"/>
      <c r="H51" s="36"/>
      <c r="I51" s="45"/>
      <c r="J51" s="45"/>
      <c r="K51" s="44"/>
      <c r="L51" s="52"/>
      <c r="M51" s="47"/>
      <c r="N51" s="48"/>
      <c r="O51" s="48"/>
      <c r="P51" s="49"/>
      <c r="Q51" s="45"/>
      <c r="R51" s="53"/>
    </row>
    <row r="52" spans="1:18">
      <c r="A52" s="23">
        <v>42</v>
      </c>
      <c r="B52" s="26" t="s">
        <v>6</v>
      </c>
      <c r="C52" s="27"/>
      <c r="D52" s="27"/>
      <c r="E52" s="27"/>
      <c r="F52" s="33"/>
      <c r="G52" s="30"/>
      <c r="H52" s="30"/>
      <c r="I52" s="45"/>
      <c r="J52" s="45"/>
      <c r="K52" s="44"/>
      <c r="L52" s="52"/>
      <c r="M52" s="47"/>
      <c r="N52" s="48"/>
      <c r="O52" s="48"/>
      <c r="P52" s="49"/>
      <c r="Q52" s="45"/>
      <c r="R52" s="53"/>
    </row>
    <row r="53" spans="1:18">
      <c r="A53" s="23">
        <v>43</v>
      </c>
      <c r="B53" s="26" t="s">
        <v>6</v>
      </c>
      <c r="C53" s="27"/>
      <c r="D53" s="27"/>
      <c r="E53" s="27"/>
      <c r="F53" s="33"/>
      <c r="G53" s="36"/>
      <c r="H53" s="36"/>
      <c r="I53" s="45"/>
      <c r="J53" s="45"/>
      <c r="K53" s="44"/>
      <c r="L53" s="52"/>
      <c r="M53" s="47"/>
      <c r="N53" s="48"/>
      <c r="O53" s="48"/>
      <c r="P53" s="49"/>
      <c r="Q53" s="45"/>
      <c r="R53" s="53"/>
    </row>
    <row r="54" spans="1:18">
      <c r="A54" s="23">
        <v>44</v>
      </c>
      <c r="B54" s="26" t="s">
        <v>6</v>
      </c>
      <c r="C54" s="27"/>
      <c r="D54" s="27"/>
      <c r="E54" s="27"/>
      <c r="F54" s="33"/>
      <c r="G54" s="30"/>
      <c r="H54" s="30"/>
      <c r="I54" s="45"/>
      <c r="J54" s="45"/>
      <c r="K54" s="44"/>
      <c r="L54" s="52"/>
      <c r="M54" s="47"/>
      <c r="N54" s="48"/>
      <c r="O54" s="48"/>
      <c r="P54" s="49"/>
      <c r="Q54" s="45"/>
      <c r="R54" s="53"/>
    </row>
    <row r="55" spans="1:18">
      <c r="A55" s="23">
        <v>45</v>
      </c>
      <c r="B55" s="26" t="s">
        <v>6</v>
      </c>
      <c r="C55" s="27"/>
      <c r="D55" s="27"/>
      <c r="E55" s="27"/>
      <c r="F55" s="33"/>
      <c r="G55" s="36"/>
      <c r="H55" s="36"/>
      <c r="I55" s="45"/>
      <c r="J55" s="45"/>
      <c r="K55" s="44"/>
      <c r="L55" s="52"/>
      <c r="M55" s="47"/>
      <c r="N55" s="48"/>
      <c r="O55" s="48"/>
      <c r="P55" s="49"/>
      <c r="Q55" s="45"/>
      <c r="R55" s="53"/>
    </row>
    <row r="56" spans="1:18">
      <c r="A56" s="23">
        <v>46</v>
      </c>
      <c r="B56" s="26" t="s">
        <v>6</v>
      </c>
      <c r="C56" s="27"/>
      <c r="D56" s="27"/>
      <c r="E56" s="27"/>
      <c r="F56" s="33"/>
      <c r="G56" s="30"/>
      <c r="H56" s="30"/>
      <c r="I56" s="45"/>
      <c r="J56" s="45"/>
      <c r="K56" s="44"/>
      <c r="L56" s="52"/>
      <c r="M56" s="47"/>
      <c r="N56" s="48"/>
      <c r="O56" s="48"/>
      <c r="P56" s="49"/>
      <c r="Q56" s="45"/>
      <c r="R56" s="53"/>
    </row>
    <row r="57" spans="1:18">
      <c r="A57" s="23">
        <v>47</v>
      </c>
      <c r="B57" s="26" t="s">
        <v>6</v>
      </c>
      <c r="C57" s="27"/>
      <c r="D57" s="27"/>
      <c r="E57" s="27"/>
      <c r="F57" s="33"/>
      <c r="G57" s="36"/>
      <c r="H57" s="36"/>
      <c r="I57" s="45"/>
      <c r="J57" s="45"/>
      <c r="K57" s="44"/>
      <c r="L57" s="52"/>
      <c r="M57" s="47"/>
      <c r="N57" s="48"/>
      <c r="O57" s="48"/>
      <c r="P57" s="49"/>
      <c r="Q57" s="45"/>
      <c r="R57" s="53"/>
    </row>
    <row r="58" spans="1:18">
      <c r="A58" s="23">
        <v>48</v>
      </c>
      <c r="B58" s="26" t="s">
        <v>6</v>
      </c>
      <c r="C58" s="27"/>
      <c r="D58" s="27"/>
      <c r="E58" s="27"/>
      <c r="F58" s="33"/>
      <c r="G58" s="30"/>
      <c r="H58" s="30"/>
      <c r="I58" s="45"/>
      <c r="J58" s="45"/>
      <c r="K58" s="44"/>
      <c r="L58" s="52"/>
      <c r="M58" s="47"/>
      <c r="N58" s="48"/>
      <c r="O58" s="48"/>
      <c r="P58" s="49"/>
      <c r="Q58" s="45"/>
      <c r="R58" s="53"/>
    </row>
    <row r="59" spans="1:18">
      <c r="A59" s="23">
        <v>49</v>
      </c>
      <c r="B59" s="26" t="s">
        <v>6</v>
      </c>
      <c r="C59" s="27"/>
      <c r="D59" s="27"/>
      <c r="E59" s="27"/>
      <c r="F59" s="33"/>
      <c r="G59" s="36"/>
      <c r="H59" s="36"/>
      <c r="I59" s="45"/>
      <c r="J59" s="45"/>
      <c r="K59" s="44"/>
      <c r="L59" s="52"/>
      <c r="M59" s="47"/>
      <c r="N59" s="48"/>
      <c r="O59" s="48"/>
      <c r="P59" s="49"/>
      <c r="Q59" s="45"/>
      <c r="R59" s="53"/>
    </row>
    <row r="60" spans="1:18">
      <c r="A60" s="23">
        <v>50</v>
      </c>
      <c r="B60" s="26" t="s">
        <v>6</v>
      </c>
      <c r="C60" s="27"/>
      <c r="D60" s="27"/>
      <c r="E60" s="27"/>
      <c r="F60" s="33"/>
      <c r="G60" s="30"/>
      <c r="H60" s="30"/>
      <c r="I60" s="45"/>
      <c r="J60" s="45"/>
      <c r="K60" s="44"/>
      <c r="L60" s="52"/>
      <c r="M60" s="47"/>
      <c r="N60" s="48"/>
      <c r="O60" s="48"/>
      <c r="P60" s="49"/>
      <c r="Q60" s="45"/>
      <c r="R60" s="53"/>
    </row>
    <row r="62" spans="2:2">
      <c r="B62" s="37" t="s">
        <v>38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xmlns:etc="http://www.wps.cn/officeDocument/2017/etCustomData" ref="A10:R62" etc:filterBottomFollowUsedRange="0">
    <sortState ref="A11:R62">
      <sortCondition ref="M10" descending="1"/>
    </sortState>
    <extLst/>
  </autoFilter>
  <mergeCells count="3">
    <mergeCell ref="A1:R1"/>
    <mergeCell ref="C2:P2"/>
    <mergeCell ref="C9:D9"/>
  </mergeCells>
  <conditionalFormatting sqref="C4">
    <cfRule type="expression" dxfId="0" priority="4" stopIfTrue="1">
      <formula>ISBLANK(C4)</formula>
    </cfRule>
  </conditionalFormatting>
  <conditionalFormatting sqref="C5">
    <cfRule type="expression" dxfId="0" priority="3" stopIfTrue="1">
      <formula>ISBLANK(C5)</formula>
    </cfRule>
  </conditionalFormatting>
  <conditionalFormatting sqref="C8">
    <cfRule type="expression" dxfId="0" priority="2" stopIfTrue="1">
      <formula>ISBLANK(C8)</formula>
    </cfRule>
  </conditionalFormatting>
  <conditionalFormatting sqref="E9">
    <cfRule type="expression" dxfId="0" priority="1" stopIfTrue="1">
      <formula>ISBLANK(E9)</formula>
    </cfRule>
  </conditionalFormatting>
  <dataValidations count="1">
    <dataValidation allowBlank="1" showInputMessage="1" showErrorMessage="1" sqref="E9 B10:F10 C13:F13 A4:A8 C4:C8 E6:E7 F4:F8"/>
  </dataValidations>
  <pageMargins left="0.25" right="0.25" top="0.33" bottom="0.34" header="0.3" footer="0.3"/>
  <pageSetup paperSize="9" scale="50" fitToHeight="0" orientation="landscape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62"/>
  <sheetViews>
    <sheetView topLeftCell="G3" workbookViewId="0">
      <selection activeCell="R12" sqref="R12:R14"/>
    </sheetView>
  </sheetViews>
  <sheetFormatPr defaultColWidth="9.14444444444444" defaultRowHeight="15"/>
  <cols>
    <col min="1" max="1" width="4.56666666666667" style="10" customWidth="1"/>
    <col min="2" max="2" width="19.5666666666667" style="10" customWidth="1"/>
    <col min="3" max="4" width="16.5666666666667" style="10" customWidth="1"/>
    <col min="5" max="5" width="14.4222222222222" style="10" customWidth="1"/>
    <col min="6" max="6" width="12.5666666666667" style="10" customWidth="1"/>
    <col min="7" max="7" width="14.1444444444444" style="10" customWidth="1"/>
    <col min="8" max="8" width="15.2888888888889" style="10" customWidth="1"/>
    <col min="9" max="9" width="18.5666666666667" style="10" customWidth="1"/>
    <col min="10" max="10" width="21" style="10" customWidth="1"/>
    <col min="11" max="12" width="13.8555555555556" style="10" customWidth="1"/>
    <col min="13" max="13" width="10.7111111111111" style="10" customWidth="1"/>
    <col min="14" max="15" width="8.42222222222222" style="10" customWidth="1"/>
    <col min="16" max="16" width="13" style="10" customWidth="1"/>
    <col min="17" max="17" width="43.1444444444444" style="10" customWidth="1"/>
    <col min="18" max="18" width="25.5" style="10" customWidth="1"/>
    <col min="19" max="16384" width="9.14444444444444" style="10"/>
  </cols>
  <sheetData>
    <row r="1" spans="1:18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ht="32.25" customHeight="1" spans="2:18">
      <c r="B2" s="12"/>
      <c r="C2" s="13" t="s">
        <v>178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54" t="s">
        <v>1</v>
      </c>
      <c r="R2" s="55">
        <f>COUNTA(M11:M60)</f>
        <v>4</v>
      </c>
    </row>
    <row r="3" spans="2:18">
      <c r="B3" s="12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54"/>
      <c r="R3" s="55"/>
    </row>
    <row r="4" spans="1:18">
      <c r="A4" s="14" t="s">
        <v>2</v>
      </c>
      <c r="B4" s="15"/>
      <c r="C4" s="14" t="s">
        <v>40</v>
      </c>
      <c r="E4" s="16" t="s">
        <v>3</v>
      </c>
      <c r="F4" s="17"/>
      <c r="Q4" s="21" t="s">
        <v>4</v>
      </c>
      <c r="R4" s="56">
        <f>COUNTIF(P11:P60,"победитель")</f>
        <v>1</v>
      </c>
    </row>
    <row r="5" spans="1:18">
      <c r="A5" s="14" t="s">
        <v>5</v>
      </c>
      <c r="B5" s="15"/>
      <c r="C5" s="14" t="s">
        <v>6</v>
      </c>
      <c r="E5" s="16" t="s">
        <v>7</v>
      </c>
      <c r="F5" s="17"/>
      <c r="Q5" s="21" t="s">
        <v>8</v>
      </c>
      <c r="R5" s="55">
        <f>COUNTIF(P11:P60,"призер")</f>
        <v>0</v>
      </c>
    </row>
    <row r="6" spans="1:18">
      <c r="A6" s="14" t="s">
        <v>9</v>
      </c>
      <c r="B6" s="15"/>
      <c r="C6" s="14" t="s">
        <v>10</v>
      </c>
      <c r="E6" s="17"/>
      <c r="F6" s="17"/>
      <c r="Q6" s="21" t="s">
        <v>11</v>
      </c>
      <c r="R6" s="55">
        <f>COUNTIF(P11:P60,"участник")</f>
        <v>3</v>
      </c>
    </row>
    <row r="7" spans="1:18">
      <c r="A7" s="14" t="s">
        <v>12</v>
      </c>
      <c r="B7" s="15"/>
      <c r="C7" s="14">
        <v>10</v>
      </c>
      <c r="E7" s="17"/>
      <c r="F7" s="17"/>
      <c r="P7" s="38"/>
      <c r="Q7" s="21" t="s">
        <v>13</v>
      </c>
      <c r="R7" s="57">
        <v>0.45</v>
      </c>
    </row>
    <row r="8" spans="1:18">
      <c r="A8" s="14" t="s">
        <v>14</v>
      </c>
      <c r="B8" s="15"/>
      <c r="C8" s="18">
        <v>45950</v>
      </c>
      <c r="F8" s="17"/>
      <c r="Q8" s="58" t="s">
        <v>15</v>
      </c>
      <c r="R8" s="57">
        <f>(R4+R5)/R2</f>
        <v>0.25</v>
      </c>
    </row>
    <row r="9" spans="3:18">
      <c r="C9" s="19" t="s">
        <v>16</v>
      </c>
      <c r="D9" s="19"/>
      <c r="E9" s="20">
        <v>112</v>
      </c>
      <c r="G9" s="21" t="s">
        <v>17</v>
      </c>
      <c r="H9" s="61">
        <f>E9/2</f>
        <v>56</v>
      </c>
      <c r="J9" s="39" t="s">
        <v>18</v>
      </c>
      <c r="K9" s="40">
        <f>MAX(M11:M60)</f>
        <v>52</v>
      </c>
      <c r="L9" s="41" t="str">
        <f>IF(K9*100/E9&gt;=50,"победитель","участник")</f>
        <v>участник</v>
      </c>
      <c r="P9" s="42">
        <f>R8-45%</f>
        <v>-0.2</v>
      </c>
      <c r="Q9" s="21" t="s">
        <v>19</v>
      </c>
      <c r="R9" s="59">
        <f>IF((R2*P9)&gt;0,(R2*P9),0)</f>
        <v>0</v>
      </c>
    </row>
    <row r="10" ht="105" spans="1:21">
      <c r="A10" s="23" t="s">
        <v>20</v>
      </c>
      <c r="B10" s="24" t="s">
        <v>21</v>
      </c>
      <c r="C10" s="24" t="s">
        <v>22</v>
      </c>
      <c r="D10" s="24" t="s">
        <v>23</v>
      </c>
      <c r="E10" s="24" t="s">
        <v>24</v>
      </c>
      <c r="F10" s="24" t="s">
        <v>25</v>
      </c>
      <c r="G10" s="24" t="s">
        <v>26</v>
      </c>
      <c r="H10" s="25" t="s">
        <v>27</v>
      </c>
      <c r="I10" s="24" t="s">
        <v>28</v>
      </c>
      <c r="J10" s="24" t="s">
        <v>29</v>
      </c>
      <c r="K10" s="24" t="s">
        <v>30</v>
      </c>
      <c r="L10" s="43" t="s">
        <v>31</v>
      </c>
      <c r="M10" s="24" t="s">
        <v>32</v>
      </c>
      <c r="N10" s="24" t="s">
        <v>33</v>
      </c>
      <c r="O10" s="24" t="s">
        <v>34</v>
      </c>
      <c r="P10" s="24" t="s">
        <v>35</v>
      </c>
      <c r="Q10" s="24" t="s">
        <v>36</v>
      </c>
      <c r="R10" s="24" t="s">
        <v>37</v>
      </c>
      <c r="S10" s="60"/>
      <c r="T10" s="60"/>
      <c r="U10" s="60"/>
    </row>
    <row r="11" s="9" customFormat="1" ht="12.95" customHeight="1" spans="1:18">
      <c r="A11" s="23">
        <v>4</v>
      </c>
      <c r="B11" s="26" t="s">
        <v>6</v>
      </c>
      <c r="C11" s="27" t="s">
        <v>95</v>
      </c>
      <c r="D11" s="27" t="s">
        <v>66</v>
      </c>
      <c r="E11" s="27" t="s">
        <v>42</v>
      </c>
      <c r="F11" s="62"/>
      <c r="G11" s="30"/>
      <c r="H11" s="30"/>
      <c r="I11" s="44"/>
      <c r="J11" s="45" t="s">
        <v>44</v>
      </c>
      <c r="K11" s="44" t="s">
        <v>179</v>
      </c>
      <c r="L11" s="51" t="s">
        <v>180</v>
      </c>
      <c r="M11" s="47">
        <v>52</v>
      </c>
      <c r="N11" s="48">
        <f>IF(M11="","",M11/$E$9)</f>
        <v>0.464285714285714</v>
      </c>
      <c r="O11" s="48">
        <f>IF(M11="","",M11/$K$9)</f>
        <v>1</v>
      </c>
      <c r="P11" s="49" t="s">
        <v>47</v>
      </c>
      <c r="Q11" s="45" t="s">
        <v>114</v>
      </c>
      <c r="R11" s="53" t="s">
        <v>44</v>
      </c>
    </row>
    <row r="12" s="9" customFormat="1" ht="12.95" customHeight="1" spans="1:18">
      <c r="A12" s="23">
        <v>3</v>
      </c>
      <c r="B12" s="26" t="s">
        <v>6</v>
      </c>
      <c r="C12" s="27" t="s">
        <v>66</v>
      </c>
      <c r="D12" s="27" t="s">
        <v>71</v>
      </c>
      <c r="E12" s="27" t="s">
        <v>42</v>
      </c>
      <c r="F12" s="63"/>
      <c r="G12" s="30"/>
      <c r="H12" s="30"/>
      <c r="I12" s="44"/>
      <c r="J12" s="45" t="s">
        <v>44</v>
      </c>
      <c r="K12" s="50" t="s">
        <v>179</v>
      </c>
      <c r="L12" s="51" t="s">
        <v>181</v>
      </c>
      <c r="M12" s="47">
        <v>42</v>
      </c>
      <c r="N12" s="48">
        <f>IF(M12="","",M12/$E$9)</f>
        <v>0.375</v>
      </c>
      <c r="O12" s="48">
        <f>IF(M12="","",M12/$K$9)</f>
        <v>0.807692307692308</v>
      </c>
      <c r="P12" s="49" t="str">
        <f>IF(M12="","",IF($K$9=M12,$L$9,IF(M12&gt;=$H$9,"призер","участник")))</f>
        <v>участник</v>
      </c>
      <c r="Q12" s="45" t="s">
        <v>114</v>
      </c>
      <c r="R12" s="53" t="s">
        <v>44</v>
      </c>
    </row>
    <row r="13" spans="1:18">
      <c r="A13" s="23">
        <v>1</v>
      </c>
      <c r="B13" s="26" t="s">
        <v>6</v>
      </c>
      <c r="C13" s="27" t="s">
        <v>41</v>
      </c>
      <c r="D13" s="27" t="s">
        <v>43</v>
      </c>
      <c r="E13" s="27" t="s">
        <v>54</v>
      </c>
      <c r="F13" s="64"/>
      <c r="G13" s="30"/>
      <c r="H13" s="30"/>
      <c r="I13" s="44"/>
      <c r="J13" s="45" t="s">
        <v>44</v>
      </c>
      <c r="K13" s="44" t="s">
        <v>179</v>
      </c>
      <c r="L13" s="51" t="s">
        <v>182</v>
      </c>
      <c r="M13" s="47">
        <v>18</v>
      </c>
      <c r="N13" s="48">
        <f>IF(M13="","",M13/$E$9)</f>
        <v>0.160714285714286</v>
      </c>
      <c r="O13" s="48">
        <f>IF(M13="","",M13/$K$9)</f>
        <v>0.346153846153846</v>
      </c>
      <c r="P13" s="49" t="str">
        <f>IF(M13="","",IF($K$9=M13,$L$9,IF(M13&gt;=$H$9,"призер","участник")))</f>
        <v>участник</v>
      </c>
      <c r="Q13" s="45" t="s">
        <v>114</v>
      </c>
      <c r="R13" s="53" t="s">
        <v>44</v>
      </c>
    </row>
    <row r="14" spans="1:18">
      <c r="A14" s="23">
        <v>2</v>
      </c>
      <c r="B14" s="26" t="s">
        <v>6</v>
      </c>
      <c r="C14" s="27" t="s">
        <v>41</v>
      </c>
      <c r="D14" s="27" t="s">
        <v>42</v>
      </c>
      <c r="E14" s="27" t="s">
        <v>56</v>
      </c>
      <c r="F14" s="65"/>
      <c r="G14" s="30"/>
      <c r="H14" s="30"/>
      <c r="I14" s="44"/>
      <c r="J14" s="45" t="s">
        <v>44</v>
      </c>
      <c r="K14" s="44" t="s">
        <v>179</v>
      </c>
      <c r="L14" s="51" t="s">
        <v>183</v>
      </c>
      <c r="M14" s="47">
        <v>18</v>
      </c>
      <c r="N14" s="48">
        <f>IF(M14="","",M14/$E$9)</f>
        <v>0.160714285714286</v>
      </c>
      <c r="O14" s="48">
        <f>IF(M14="","",M14/$K$9)</f>
        <v>0.346153846153846</v>
      </c>
      <c r="P14" s="49" t="str">
        <f>IF(M14="","",IF($K$9=M14,$L$9,IF(M14&gt;=$H$9,"призер","участник")))</f>
        <v>участник</v>
      </c>
      <c r="Q14" s="45" t="s">
        <v>114</v>
      </c>
      <c r="R14" s="53" t="s">
        <v>44</v>
      </c>
    </row>
    <row r="15" spans="1:18">
      <c r="A15" s="23">
        <v>5</v>
      </c>
      <c r="B15" s="26" t="s">
        <v>6</v>
      </c>
      <c r="C15" s="27"/>
      <c r="D15" s="27"/>
      <c r="E15" s="27"/>
      <c r="F15" s="33"/>
      <c r="G15" s="30"/>
      <c r="H15" s="30"/>
      <c r="I15" s="45"/>
      <c r="J15" s="45"/>
      <c r="K15" s="44"/>
      <c r="L15" s="52"/>
      <c r="M15" s="47"/>
      <c r="N15" s="48" t="str">
        <f t="shared" ref="N11:N42" si="0">IF(M15="","",M15/$E$9)</f>
        <v/>
      </c>
      <c r="O15" s="48" t="str">
        <f t="shared" ref="O11:O42" si="1">IF(M15="","",M15/$K$9)</f>
        <v/>
      </c>
      <c r="P15" s="49" t="str">
        <f t="shared" ref="P12:P60" si="2">IF(M15="","",IF($K$9=M15,$L$9,IF(M15&gt;=$H$9,"призер","участник")))</f>
        <v/>
      </c>
      <c r="Q15" s="45"/>
      <c r="R15" s="53"/>
    </row>
    <row r="16" spans="1:18">
      <c r="A16" s="23">
        <v>6</v>
      </c>
      <c r="B16" s="26" t="s">
        <v>6</v>
      </c>
      <c r="C16" s="27"/>
      <c r="D16" s="27"/>
      <c r="E16" s="27"/>
      <c r="F16" s="33"/>
      <c r="G16" s="30"/>
      <c r="H16" s="30"/>
      <c r="I16" s="45"/>
      <c r="J16" s="45"/>
      <c r="K16" s="44"/>
      <c r="L16" s="52"/>
      <c r="M16" s="47"/>
      <c r="N16" s="48" t="str">
        <f t="shared" si="0"/>
        <v/>
      </c>
      <c r="O16" s="48" t="str">
        <f t="shared" si="1"/>
        <v/>
      </c>
      <c r="P16" s="49" t="str">
        <f t="shared" si="2"/>
        <v/>
      </c>
      <c r="Q16" s="45"/>
      <c r="R16" s="53"/>
    </row>
    <row r="17" spans="1:18">
      <c r="A17" s="23">
        <v>7</v>
      </c>
      <c r="B17" s="26" t="s">
        <v>6</v>
      </c>
      <c r="C17" s="27"/>
      <c r="D17" s="27"/>
      <c r="E17" s="27"/>
      <c r="F17" s="33"/>
      <c r="G17" s="30"/>
      <c r="H17" s="30"/>
      <c r="I17" s="45"/>
      <c r="J17" s="45"/>
      <c r="K17" s="44"/>
      <c r="L17" s="52"/>
      <c r="M17" s="47"/>
      <c r="N17" s="48" t="str">
        <f t="shared" si="0"/>
        <v/>
      </c>
      <c r="O17" s="48" t="str">
        <f t="shared" si="1"/>
        <v/>
      </c>
      <c r="P17" s="49" t="str">
        <f t="shared" si="2"/>
        <v/>
      </c>
      <c r="Q17" s="45"/>
      <c r="R17" s="53"/>
    </row>
    <row r="18" spans="1:18">
      <c r="A18" s="23">
        <v>8</v>
      </c>
      <c r="B18" s="26" t="s">
        <v>6</v>
      </c>
      <c r="C18" s="27"/>
      <c r="D18" s="27"/>
      <c r="E18" s="27"/>
      <c r="F18" s="33"/>
      <c r="G18" s="30"/>
      <c r="H18" s="30"/>
      <c r="I18" s="45"/>
      <c r="J18" s="45"/>
      <c r="K18" s="44"/>
      <c r="L18" s="52"/>
      <c r="M18" s="47"/>
      <c r="N18" s="48" t="str">
        <f t="shared" si="0"/>
        <v/>
      </c>
      <c r="O18" s="48" t="str">
        <f t="shared" si="1"/>
        <v/>
      </c>
      <c r="P18" s="49" t="str">
        <f t="shared" si="2"/>
        <v/>
      </c>
      <c r="Q18" s="45"/>
      <c r="R18" s="53"/>
    </row>
    <row r="19" spans="1:18">
      <c r="A19" s="23">
        <v>9</v>
      </c>
      <c r="B19" s="26" t="s">
        <v>6</v>
      </c>
      <c r="C19" s="27"/>
      <c r="D19" s="27"/>
      <c r="E19" s="27"/>
      <c r="F19" s="33"/>
      <c r="G19" s="30"/>
      <c r="H19" s="30"/>
      <c r="I19" s="45"/>
      <c r="J19" s="45"/>
      <c r="K19" s="44"/>
      <c r="L19" s="52"/>
      <c r="M19" s="47"/>
      <c r="N19" s="48" t="str">
        <f t="shared" si="0"/>
        <v/>
      </c>
      <c r="O19" s="48" t="str">
        <f t="shared" si="1"/>
        <v/>
      </c>
      <c r="P19" s="49" t="str">
        <f t="shared" si="2"/>
        <v/>
      </c>
      <c r="Q19" s="45"/>
      <c r="R19" s="53"/>
    </row>
    <row r="20" spans="1:18">
      <c r="A20" s="23">
        <v>10</v>
      </c>
      <c r="B20" s="26" t="s">
        <v>6</v>
      </c>
      <c r="C20" s="27"/>
      <c r="D20" s="27"/>
      <c r="E20" s="27"/>
      <c r="F20" s="33"/>
      <c r="G20" s="30"/>
      <c r="H20" s="30"/>
      <c r="I20" s="45"/>
      <c r="J20" s="45"/>
      <c r="K20" s="44"/>
      <c r="L20" s="52"/>
      <c r="M20" s="47"/>
      <c r="N20" s="48" t="str">
        <f t="shared" si="0"/>
        <v/>
      </c>
      <c r="O20" s="48" t="str">
        <f t="shared" si="1"/>
        <v/>
      </c>
      <c r="P20" s="49" t="str">
        <f t="shared" si="2"/>
        <v/>
      </c>
      <c r="Q20" s="45"/>
      <c r="R20" s="53"/>
    </row>
    <row r="21" spans="1:18">
      <c r="A21" s="23">
        <v>11</v>
      </c>
      <c r="B21" s="26" t="s">
        <v>6</v>
      </c>
      <c r="C21" s="27"/>
      <c r="D21" s="27"/>
      <c r="E21" s="27"/>
      <c r="F21" s="33"/>
      <c r="G21" s="30"/>
      <c r="H21" s="30"/>
      <c r="I21" s="45"/>
      <c r="J21" s="45"/>
      <c r="K21" s="44"/>
      <c r="L21" s="52"/>
      <c r="M21" s="47"/>
      <c r="N21" s="48" t="str">
        <f t="shared" si="0"/>
        <v/>
      </c>
      <c r="O21" s="48" t="str">
        <f t="shared" si="1"/>
        <v/>
      </c>
      <c r="P21" s="49" t="str">
        <f t="shared" si="2"/>
        <v/>
      </c>
      <c r="Q21" s="45"/>
      <c r="R21" s="53"/>
    </row>
    <row r="22" spans="1:18">
      <c r="A22" s="23">
        <v>12</v>
      </c>
      <c r="B22" s="26" t="s">
        <v>6</v>
      </c>
      <c r="C22" s="27"/>
      <c r="D22" s="27"/>
      <c r="E22" s="27"/>
      <c r="F22" s="33"/>
      <c r="G22" s="30"/>
      <c r="H22" s="30"/>
      <c r="I22" s="45"/>
      <c r="J22" s="45"/>
      <c r="K22" s="44"/>
      <c r="L22" s="52"/>
      <c r="M22" s="47"/>
      <c r="N22" s="48" t="str">
        <f t="shared" si="0"/>
        <v/>
      </c>
      <c r="O22" s="48" t="str">
        <f t="shared" si="1"/>
        <v/>
      </c>
      <c r="P22" s="49" t="str">
        <f t="shared" si="2"/>
        <v/>
      </c>
      <c r="Q22" s="45"/>
      <c r="R22" s="53"/>
    </row>
    <row r="23" spans="1:18">
      <c r="A23" s="23">
        <v>13</v>
      </c>
      <c r="B23" s="26" t="s">
        <v>6</v>
      </c>
      <c r="C23" s="27"/>
      <c r="D23" s="27"/>
      <c r="E23" s="27"/>
      <c r="F23" s="33"/>
      <c r="G23" s="30"/>
      <c r="H23" s="30"/>
      <c r="I23" s="45"/>
      <c r="J23" s="45"/>
      <c r="K23" s="44"/>
      <c r="L23" s="52"/>
      <c r="M23" s="47"/>
      <c r="N23" s="48" t="str">
        <f t="shared" si="0"/>
        <v/>
      </c>
      <c r="O23" s="48" t="str">
        <f t="shared" si="1"/>
        <v/>
      </c>
      <c r="P23" s="49" t="str">
        <f t="shared" si="2"/>
        <v/>
      </c>
      <c r="Q23" s="45"/>
      <c r="R23" s="53"/>
    </row>
    <row r="24" spans="1:18">
      <c r="A24" s="23">
        <v>14</v>
      </c>
      <c r="B24" s="26" t="s">
        <v>6</v>
      </c>
      <c r="C24" s="27"/>
      <c r="D24" s="27"/>
      <c r="E24" s="27"/>
      <c r="F24" s="33"/>
      <c r="G24" s="30"/>
      <c r="H24" s="30"/>
      <c r="I24" s="45"/>
      <c r="J24" s="45"/>
      <c r="K24" s="44"/>
      <c r="L24" s="52"/>
      <c r="M24" s="47"/>
      <c r="N24" s="48" t="str">
        <f t="shared" si="0"/>
        <v/>
      </c>
      <c r="O24" s="48" t="str">
        <f t="shared" si="1"/>
        <v/>
      </c>
      <c r="P24" s="49" t="str">
        <f t="shared" si="2"/>
        <v/>
      </c>
      <c r="Q24" s="45"/>
      <c r="R24" s="53"/>
    </row>
    <row r="25" spans="1:18">
      <c r="A25" s="23">
        <v>15</v>
      </c>
      <c r="B25" s="26" t="s">
        <v>6</v>
      </c>
      <c r="C25" s="27"/>
      <c r="D25" s="27"/>
      <c r="E25" s="27"/>
      <c r="F25" s="33"/>
      <c r="G25" s="30"/>
      <c r="H25" s="30"/>
      <c r="I25" s="45"/>
      <c r="J25" s="45"/>
      <c r="K25" s="44"/>
      <c r="L25" s="52"/>
      <c r="M25" s="47"/>
      <c r="N25" s="48" t="str">
        <f t="shared" si="0"/>
        <v/>
      </c>
      <c r="O25" s="48" t="str">
        <f t="shared" si="1"/>
        <v/>
      </c>
      <c r="P25" s="49" t="str">
        <f t="shared" si="2"/>
        <v/>
      </c>
      <c r="Q25" s="45"/>
      <c r="R25" s="53"/>
    </row>
    <row r="26" spans="1:18">
      <c r="A26" s="23">
        <v>16</v>
      </c>
      <c r="B26" s="26" t="s">
        <v>6</v>
      </c>
      <c r="C26" s="27"/>
      <c r="D26" s="27"/>
      <c r="E26" s="27"/>
      <c r="F26" s="33"/>
      <c r="G26" s="30"/>
      <c r="H26" s="30"/>
      <c r="I26" s="45"/>
      <c r="J26" s="45"/>
      <c r="K26" s="44"/>
      <c r="L26" s="52"/>
      <c r="M26" s="47"/>
      <c r="N26" s="48" t="str">
        <f t="shared" si="0"/>
        <v/>
      </c>
      <c r="O26" s="48" t="str">
        <f t="shared" si="1"/>
        <v/>
      </c>
      <c r="P26" s="49" t="str">
        <f t="shared" si="2"/>
        <v/>
      </c>
      <c r="Q26" s="45"/>
      <c r="R26" s="53"/>
    </row>
    <row r="27" spans="1:18">
      <c r="A27" s="23">
        <v>17</v>
      </c>
      <c r="B27" s="26" t="s">
        <v>6</v>
      </c>
      <c r="C27" s="27"/>
      <c r="D27" s="27"/>
      <c r="E27" s="27"/>
      <c r="F27" s="33"/>
      <c r="G27" s="30"/>
      <c r="H27" s="30"/>
      <c r="I27" s="45"/>
      <c r="J27" s="45"/>
      <c r="K27" s="44"/>
      <c r="L27" s="52"/>
      <c r="M27" s="47"/>
      <c r="N27" s="48" t="str">
        <f t="shared" si="0"/>
        <v/>
      </c>
      <c r="O27" s="48" t="str">
        <f t="shared" si="1"/>
        <v/>
      </c>
      <c r="P27" s="49" t="str">
        <f t="shared" si="2"/>
        <v/>
      </c>
      <c r="Q27" s="45"/>
      <c r="R27" s="53"/>
    </row>
    <row r="28" spans="1:18">
      <c r="A28" s="23">
        <v>18</v>
      </c>
      <c r="B28" s="26" t="s">
        <v>6</v>
      </c>
      <c r="C28" s="27"/>
      <c r="D28" s="27"/>
      <c r="E28" s="27"/>
      <c r="F28" s="33"/>
      <c r="G28" s="30"/>
      <c r="H28" s="30"/>
      <c r="I28" s="45"/>
      <c r="J28" s="45"/>
      <c r="K28" s="44"/>
      <c r="L28" s="52"/>
      <c r="M28" s="47"/>
      <c r="N28" s="48" t="str">
        <f t="shared" si="0"/>
        <v/>
      </c>
      <c r="O28" s="48" t="str">
        <f t="shared" si="1"/>
        <v/>
      </c>
      <c r="P28" s="49" t="str">
        <f t="shared" si="2"/>
        <v/>
      </c>
      <c r="Q28" s="45"/>
      <c r="R28" s="53"/>
    </row>
    <row r="29" spans="1:18">
      <c r="A29" s="23">
        <v>19</v>
      </c>
      <c r="B29" s="26" t="s">
        <v>6</v>
      </c>
      <c r="C29" s="27"/>
      <c r="D29" s="27"/>
      <c r="E29" s="27"/>
      <c r="F29" s="33"/>
      <c r="G29" s="30"/>
      <c r="H29" s="30"/>
      <c r="I29" s="45"/>
      <c r="J29" s="45"/>
      <c r="K29" s="44"/>
      <c r="L29" s="52"/>
      <c r="M29" s="47"/>
      <c r="N29" s="48" t="str">
        <f t="shared" si="0"/>
        <v/>
      </c>
      <c r="O29" s="48" t="str">
        <f t="shared" si="1"/>
        <v/>
      </c>
      <c r="P29" s="49" t="str">
        <f t="shared" si="2"/>
        <v/>
      </c>
      <c r="Q29" s="45"/>
      <c r="R29" s="53"/>
    </row>
    <row r="30" spans="1:18">
      <c r="A30" s="23">
        <v>20</v>
      </c>
      <c r="B30" s="26" t="s">
        <v>6</v>
      </c>
      <c r="C30" s="27"/>
      <c r="D30" s="27"/>
      <c r="E30" s="27"/>
      <c r="F30" s="33"/>
      <c r="G30" s="30"/>
      <c r="H30" s="30"/>
      <c r="I30" s="45"/>
      <c r="J30" s="45"/>
      <c r="K30" s="44"/>
      <c r="L30" s="52"/>
      <c r="M30" s="47"/>
      <c r="N30" s="48" t="str">
        <f t="shared" si="0"/>
        <v/>
      </c>
      <c r="O30" s="48" t="str">
        <f t="shared" si="1"/>
        <v/>
      </c>
      <c r="P30" s="49" t="str">
        <f t="shared" si="2"/>
        <v/>
      </c>
      <c r="Q30" s="45"/>
      <c r="R30" s="53"/>
    </row>
    <row r="31" spans="1:18">
      <c r="A31" s="23">
        <v>21</v>
      </c>
      <c r="B31" s="26" t="s">
        <v>6</v>
      </c>
      <c r="C31" s="27"/>
      <c r="D31" s="27"/>
      <c r="E31" s="27"/>
      <c r="F31" s="33"/>
      <c r="G31" s="30"/>
      <c r="H31" s="30"/>
      <c r="I31" s="45"/>
      <c r="J31" s="45"/>
      <c r="K31" s="44"/>
      <c r="L31" s="52"/>
      <c r="M31" s="47"/>
      <c r="N31" s="48" t="str">
        <f t="shared" si="0"/>
        <v/>
      </c>
      <c r="O31" s="48" t="str">
        <f t="shared" si="1"/>
        <v/>
      </c>
      <c r="P31" s="49" t="str">
        <f t="shared" si="2"/>
        <v/>
      </c>
      <c r="Q31" s="45"/>
      <c r="R31" s="53"/>
    </row>
    <row r="32" spans="1:18">
      <c r="A32" s="23">
        <v>22</v>
      </c>
      <c r="B32" s="26" t="s">
        <v>6</v>
      </c>
      <c r="C32" s="27"/>
      <c r="D32" s="27"/>
      <c r="E32" s="27"/>
      <c r="F32" s="33"/>
      <c r="G32" s="30"/>
      <c r="H32" s="30"/>
      <c r="I32" s="45"/>
      <c r="J32" s="45"/>
      <c r="K32" s="44"/>
      <c r="L32" s="52"/>
      <c r="M32" s="47"/>
      <c r="N32" s="48" t="str">
        <f t="shared" si="0"/>
        <v/>
      </c>
      <c r="O32" s="48" t="str">
        <f t="shared" si="1"/>
        <v/>
      </c>
      <c r="P32" s="49" t="str">
        <f t="shared" si="2"/>
        <v/>
      </c>
      <c r="Q32" s="45"/>
      <c r="R32" s="53"/>
    </row>
    <row r="33" spans="1:18">
      <c r="A33" s="23">
        <v>23</v>
      </c>
      <c r="B33" s="26" t="s">
        <v>6</v>
      </c>
      <c r="C33" s="27"/>
      <c r="D33" s="27"/>
      <c r="E33" s="27"/>
      <c r="F33" s="33"/>
      <c r="G33" s="30"/>
      <c r="H33" s="30"/>
      <c r="I33" s="45"/>
      <c r="J33" s="45"/>
      <c r="K33" s="44"/>
      <c r="L33" s="52"/>
      <c r="M33" s="47"/>
      <c r="N33" s="48" t="str">
        <f t="shared" si="0"/>
        <v/>
      </c>
      <c r="O33" s="48" t="str">
        <f t="shared" si="1"/>
        <v/>
      </c>
      <c r="P33" s="49" t="str">
        <f t="shared" si="2"/>
        <v/>
      </c>
      <c r="Q33" s="45"/>
      <c r="R33" s="53"/>
    </row>
    <row r="34" spans="1:18">
      <c r="A34" s="23">
        <v>24</v>
      </c>
      <c r="B34" s="26" t="s">
        <v>6</v>
      </c>
      <c r="C34" s="27"/>
      <c r="D34" s="27"/>
      <c r="E34" s="27"/>
      <c r="F34" s="33"/>
      <c r="G34" s="30"/>
      <c r="H34" s="30"/>
      <c r="I34" s="45"/>
      <c r="J34" s="45"/>
      <c r="K34" s="44"/>
      <c r="L34" s="52"/>
      <c r="M34" s="47"/>
      <c r="N34" s="48" t="str">
        <f t="shared" si="0"/>
        <v/>
      </c>
      <c r="O34" s="48" t="str">
        <f t="shared" si="1"/>
        <v/>
      </c>
      <c r="P34" s="49" t="str">
        <f t="shared" si="2"/>
        <v/>
      </c>
      <c r="Q34" s="45"/>
      <c r="R34" s="53"/>
    </row>
    <row r="35" spans="1:18">
      <c r="A35" s="23">
        <v>25</v>
      </c>
      <c r="B35" s="26" t="s">
        <v>6</v>
      </c>
      <c r="C35" s="27"/>
      <c r="D35" s="27"/>
      <c r="E35" s="27"/>
      <c r="F35" s="33"/>
      <c r="G35" s="30"/>
      <c r="H35" s="30"/>
      <c r="I35" s="45"/>
      <c r="J35" s="45"/>
      <c r="K35" s="44"/>
      <c r="L35" s="52"/>
      <c r="M35" s="47"/>
      <c r="N35" s="48" t="str">
        <f t="shared" si="0"/>
        <v/>
      </c>
      <c r="O35" s="48" t="str">
        <f t="shared" si="1"/>
        <v/>
      </c>
      <c r="P35" s="49" t="str">
        <f t="shared" si="2"/>
        <v/>
      </c>
      <c r="Q35" s="45"/>
      <c r="R35" s="53"/>
    </row>
    <row r="36" spans="1:18">
      <c r="A36" s="23">
        <v>26</v>
      </c>
      <c r="B36" s="26" t="s">
        <v>6</v>
      </c>
      <c r="C36" s="27"/>
      <c r="D36" s="27"/>
      <c r="E36" s="27"/>
      <c r="F36" s="33"/>
      <c r="G36" s="30"/>
      <c r="H36" s="30"/>
      <c r="I36" s="45"/>
      <c r="J36" s="45"/>
      <c r="K36" s="44"/>
      <c r="L36" s="52"/>
      <c r="M36" s="47"/>
      <c r="N36" s="48" t="str">
        <f t="shared" si="0"/>
        <v/>
      </c>
      <c r="O36" s="48" t="str">
        <f t="shared" si="1"/>
        <v/>
      </c>
      <c r="P36" s="49" t="str">
        <f t="shared" si="2"/>
        <v/>
      </c>
      <c r="Q36" s="45"/>
      <c r="R36" s="53"/>
    </row>
    <row r="37" spans="1:18">
      <c r="A37" s="23">
        <v>27</v>
      </c>
      <c r="B37" s="26" t="s">
        <v>6</v>
      </c>
      <c r="C37" s="34"/>
      <c r="D37" s="34"/>
      <c r="E37" s="34"/>
      <c r="F37" s="35"/>
      <c r="G37" s="30"/>
      <c r="H37" s="30"/>
      <c r="I37" s="53"/>
      <c r="J37" s="53"/>
      <c r="K37" s="44"/>
      <c r="L37" s="52"/>
      <c r="M37" s="47"/>
      <c r="N37" s="48" t="str">
        <f t="shared" si="0"/>
        <v/>
      </c>
      <c r="O37" s="48" t="str">
        <f t="shared" si="1"/>
        <v/>
      </c>
      <c r="P37" s="49" t="str">
        <f t="shared" si="2"/>
        <v/>
      </c>
      <c r="Q37" s="45"/>
      <c r="R37" s="53"/>
    </row>
    <row r="38" spans="1:18">
      <c r="A38" s="23">
        <v>28</v>
      </c>
      <c r="B38" s="26" t="s">
        <v>6</v>
      </c>
      <c r="C38" s="27"/>
      <c r="D38" s="27"/>
      <c r="E38" s="27"/>
      <c r="F38" s="33"/>
      <c r="G38" s="30"/>
      <c r="H38" s="30"/>
      <c r="I38" s="45"/>
      <c r="J38" s="45"/>
      <c r="K38" s="44"/>
      <c r="L38" s="52"/>
      <c r="M38" s="47"/>
      <c r="N38" s="48" t="str">
        <f t="shared" si="0"/>
        <v/>
      </c>
      <c r="O38" s="48" t="str">
        <f t="shared" si="1"/>
        <v/>
      </c>
      <c r="P38" s="49" t="str">
        <f t="shared" si="2"/>
        <v/>
      </c>
      <c r="Q38" s="45"/>
      <c r="R38" s="53"/>
    </row>
    <row r="39" spans="1:18">
      <c r="A39" s="23">
        <v>29</v>
      </c>
      <c r="B39" s="26" t="s">
        <v>6</v>
      </c>
      <c r="C39" s="27"/>
      <c r="D39" s="27"/>
      <c r="E39" s="27"/>
      <c r="F39" s="33"/>
      <c r="G39" s="30"/>
      <c r="H39" s="30"/>
      <c r="I39" s="45"/>
      <c r="J39" s="45"/>
      <c r="K39" s="44"/>
      <c r="L39" s="52"/>
      <c r="M39" s="47"/>
      <c r="N39" s="48" t="str">
        <f t="shared" si="0"/>
        <v/>
      </c>
      <c r="O39" s="48" t="str">
        <f t="shared" si="1"/>
        <v/>
      </c>
      <c r="P39" s="49" t="str">
        <f t="shared" si="2"/>
        <v/>
      </c>
      <c r="Q39" s="45"/>
      <c r="R39" s="53"/>
    </row>
    <row r="40" spans="1:18">
      <c r="A40" s="23">
        <v>30</v>
      </c>
      <c r="B40" s="26" t="s">
        <v>6</v>
      </c>
      <c r="C40" s="27"/>
      <c r="D40" s="27"/>
      <c r="E40" s="27"/>
      <c r="F40" s="33"/>
      <c r="G40" s="30"/>
      <c r="H40" s="30"/>
      <c r="I40" s="45"/>
      <c r="J40" s="45"/>
      <c r="K40" s="44"/>
      <c r="L40" s="52"/>
      <c r="M40" s="47"/>
      <c r="N40" s="48" t="str">
        <f t="shared" si="0"/>
        <v/>
      </c>
      <c r="O40" s="48" t="str">
        <f t="shared" si="1"/>
        <v/>
      </c>
      <c r="P40" s="49" t="str">
        <f t="shared" si="2"/>
        <v/>
      </c>
      <c r="Q40" s="45"/>
      <c r="R40" s="53"/>
    </row>
    <row r="41" spans="1:18">
      <c r="A41" s="23">
        <v>31</v>
      </c>
      <c r="B41" s="26" t="s">
        <v>6</v>
      </c>
      <c r="C41" s="27"/>
      <c r="D41" s="27"/>
      <c r="E41" s="27"/>
      <c r="F41" s="33"/>
      <c r="G41" s="30"/>
      <c r="H41" s="30"/>
      <c r="I41" s="45"/>
      <c r="J41" s="45"/>
      <c r="K41" s="44"/>
      <c r="L41" s="52"/>
      <c r="M41" s="47"/>
      <c r="N41" s="48" t="str">
        <f t="shared" si="0"/>
        <v/>
      </c>
      <c r="O41" s="48" t="str">
        <f t="shared" si="1"/>
        <v/>
      </c>
      <c r="P41" s="49" t="str">
        <f t="shared" si="2"/>
        <v/>
      </c>
      <c r="Q41" s="45"/>
      <c r="R41" s="53"/>
    </row>
    <row r="42" spans="1:18">
      <c r="A42" s="23">
        <v>32</v>
      </c>
      <c r="B42" s="26" t="s">
        <v>6</v>
      </c>
      <c r="C42" s="27"/>
      <c r="D42" s="27"/>
      <c r="E42" s="27"/>
      <c r="F42" s="33"/>
      <c r="G42" s="30"/>
      <c r="H42" s="30"/>
      <c r="I42" s="45"/>
      <c r="J42" s="45"/>
      <c r="K42" s="44"/>
      <c r="L42" s="52"/>
      <c r="M42" s="47"/>
      <c r="N42" s="48" t="str">
        <f t="shared" si="0"/>
        <v/>
      </c>
      <c r="O42" s="48" t="str">
        <f t="shared" si="1"/>
        <v/>
      </c>
      <c r="P42" s="49" t="str">
        <f t="shared" si="2"/>
        <v/>
      </c>
      <c r="Q42" s="45"/>
      <c r="R42" s="53"/>
    </row>
    <row r="43" spans="1:18">
      <c r="A43" s="23">
        <v>33</v>
      </c>
      <c r="B43" s="26" t="s">
        <v>6</v>
      </c>
      <c r="C43" s="27"/>
      <c r="D43" s="27"/>
      <c r="E43" s="27"/>
      <c r="F43" s="33"/>
      <c r="G43" s="36"/>
      <c r="H43" s="36"/>
      <c r="I43" s="45"/>
      <c r="J43" s="45"/>
      <c r="K43" s="44"/>
      <c r="L43" s="52"/>
      <c r="M43" s="47"/>
      <c r="N43" s="48" t="str">
        <f t="shared" ref="N43:N60" si="3">IF(M43="","",M43/$E$9)</f>
        <v/>
      </c>
      <c r="O43" s="48" t="str">
        <f t="shared" ref="O43:O60" si="4">IF(M43="","",M43/$K$9)</f>
        <v/>
      </c>
      <c r="P43" s="49" t="str">
        <f t="shared" si="2"/>
        <v/>
      </c>
      <c r="Q43" s="45"/>
      <c r="R43" s="53"/>
    </row>
    <row r="44" spans="1:18">
      <c r="A44" s="23">
        <v>34</v>
      </c>
      <c r="B44" s="26" t="s">
        <v>6</v>
      </c>
      <c r="C44" s="27"/>
      <c r="D44" s="27"/>
      <c r="E44" s="27"/>
      <c r="F44" s="33"/>
      <c r="G44" s="30"/>
      <c r="H44" s="30"/>
      <c r="I44" s="45"/>
      <c r="J44" s="45"/>
      <c r="K44" s="44"/>
      <c r="L44" s="52"/>
      <c r="M44" s="47"/>
      <c r="N44" s="48" t="str">
        <f t="shared" si="3"/>
        <v/>
      </c>
      <c r="O44" s="48" t="str">
        <f t="shared" si="4"/>
        <v/>
      </c>
      <c r="P44" s="49" t="str">
        <f t="shared" si="2"/>
        <v/>
      </c>
      <c r="Q44" s="45"/>
      <c r="R44" s="53"/>
    </row>
    <row r="45" spans="1:18">
      <c r="A45" s="23">
        <v>35</v>
      </c>
      <c r="B45" s="26" t="s">
        <v>6</v>
      </c>
      <c r="C45" s="27"/>
      <c r="D45" s="27"/>
      <c r="E45" s="27"/>
      <c r="F45" s="33"/>
      <c r="G45" s="36"/>
      <c r="H45" s="36"/>
      <c r="I45" s="45"/>
      <c r="J45" s="45"/>
      <c r="K45" s="44"/>
      <c r="L45" s="52"/>
      <c r="M45" s="47"/>
      <c r="N45" s="48" t="str">
        <f t="shared" si="3"/>
        <v/>
      </c>
      <c r="O45" s="48" t="str">
        <f t="shared" si="4"/>
        <v/>
      </c>
      <c r="P45" s="49" t="str">
        <f t="shared" si="2"/>
        <v/>
      </c>
      <c r="Q45" s="45"/>
      <c r="R45" s="53"/>
    </row>
    <row r="46" spans="1:18">
      <c r="A46" s="23">
        <v>36</v>
      </c>
      <c r="B46" s="26" t="s">
        <v>6</v>
      </c>
      <c r="C46" s="27"/>
      <c r="D46" s="27"/>
      <c r="E46" s="27"/>
      <c r="F46" s="33"/>
      <c r="G46" s="30"/>
      <c r="H46" s="30"/>
      <c r="I46" s="45"/>
      <c r="J46" s="45"/>
      <c r="K46" s="44"/>
      <c r="L46" s="52"/>
      <c r="M46" s="47"/>
      <c r="N46" s="48" t="str">
        <f t="shared" si="3"/>
        <v/>
      </c>
      <c r="O46" s="48" t="str">
        <f t="shared" si="4"/>
        <v/>
      </c>
      <c r="P46" s="49" t="str">
        <f t="shared" si="2"/>
        <v/>
      </c>
      <c r="Q46" s="45"/>
      <c r="R46" s="53"/>
    </row>
    <row r="47" spans="1:18">
      <c r="A47" s="23">
        <v>37</v>
      </c>
      <c r="B47" s="26" t="s">
        <v>6</v>
      </c>
      <c r="C47" s="27"/>
      <c r="D47" s="27"/>
      <c r="E47" s="27"/>
      <c r="F47" s="33"/>
      <c r="G47" s="36"/>
      <c r="H47" s="36"/>
      <c r="I47" s="45"/>
      <c r="J47" s="45"/>
      <c r="K47" s="44"/>
      <c r="L47" s="52"/>
      <c r="M47" s="47"/>
      <c r="N47" s="48" t="str">
        <f t="shared" si="3"/>
        <v/>
      </c>
      <c r="O47" s="48" t="str">
        <f t="shared" si="4"/>
        <v/>
      </c>
      <c r="P47" s="49" t="str">
        <f t="shared" si="2"/>
        <v/>
      </c>
      <c r="Q47" s="45"/>
      <c r="R47" s="53"/>
    </row>
    <row r="48" spans="1:18">
      <c r="A48" s="23">
        <v>38</v>
      </c>
      <c r="B48" s="26" t="s">
        <v>6</v>
      </c>
      <c r="C48" s="27"/>
      <c r="D48" s="27"/>
      <c r="E48" s="27"/>
      <c r="F48" s="33"/>
      <c r="G48" s="30"/>
      <c r="H48" s="30"/>
      <c r="I48" s="45"/>
      <c r="J48" s="45"/>
      <c r="K48" s="44"/>
      <c r="L48" s="52"/>
      <c r="M48" s="47"/>
      <c r="N48" s="48" t="str">
        <f t="shared" si="3"/>
        <v/>
      </c>
      <c r="O48" s="48" t="str">
        <f t="shared" si="4"/>
        <v/>
      </c>
      <c r="P48" s="49" t="str">
        <f t="shared" si="2"/>
        <v/>
      </c>
      <c r="Q48" s="45"/>
      <c r="R48" s="53"/>
    </row>
    <row r="49" spans="1:18">
      <c r="A49" s="23">
        <v>39</v>
      </c>
      <c r="B49" s="26" t="s">
        <v>6</v>
      </c>
      <c r="C49" s="27"/>
      <c r="D49" s="27"/>
      <c r="E49" s="27"/>
      <c r="F49" s="33"/>
      <c r="G49" s="36"/>
      <c r="H49" s="36"/>
      <c r="I49" s="45"/>
      <c r="J49" s="45"/>
      <c r="K49" s="44"/>
      <c r="L49" s="52"/>
      <c r="M49" s="47"/>
      <c r="N49" s="48" t="str">
        <f t="shared" si="3"/>
        <v/>
      </c>
      <c r="O49" s="48" t="str">
        <f t="shared" si="4"/>
        <v/>
      </c>
      <c r="P49" s="49" t="str">
        <f t="shared" si="2"/>
        <v/>
      </c>
      <c r="Q49" s="45"/>
      <c r="R49" s="53"/>
    </row>
    <row r="50" spans="1:18">
      <c r="A50" s="23">
        <v>40</v>
      </c>
      <c r="B50" s="26" t="s">
        <v>6</v>
      </c>
      <c r="C50" s="27"/>
      <c r="D50" s="27"/>
      <c r="E50" s="27"/>
      <c r="F50" s="33"/>
      <c r="G50" s="30"/>
      <c r="H50" s="30"/>
      <c r="I50" s="45"/>
      <c r="J50" s="45"/>
      <c r="K50" s="44"/>
      <c r="L50" s="52"/>
      <c r="M50" s="47"/>
      <c r="N50" s="48" t="str">
        <f t="shared" si="3"/>
        <v/>
      </c>
      <c r="O50" s="48" t="str">
        <f t="shared" si="4"/>
        <v/>
      </c>
      <c r="P50" s="49" t="str">
        <f t="shared" si="2"/>
        <v/>
      </c>
      <c r="Q50" s="45"/>
      <c r="R50" s="53"/>
    </row>
    <row r="51" spans="1:18">
      <c r="A51" s="23">
        <v>41</v>
      </c>
      <c r="B51" s="26" t="s">
        <v>6</v>
      </c>
      <c r="C51" s="27"/>
      <c r="D51" s="27"/>
      <c r="E51" s="27"/>
      <c r="F51" s="33"/>
      <c r="G51" s="36"/>
      <c r="H51" s="36"/>
      <c r="I51" s="45"/>
      <c r="J51" s="45"/>
      <c r="K51" s="44"/>
      <c r="L51" s="52"/>
      <c r="M51" s="47"/>
      <c r="N51" s="48" t="str">
        <f t="shared" si="3"/>
        <v/>
      </c>
      <c r="O51" s="48" t="str">
        <f t="shared" si="4"/>
        <v/>
      </c>
      <c r="P51" s="49" t="str">
        <f t="shared" si="2"/>
        <v/>
      </c>
      <c r="Q51" s="45"/>
      <c r="R51" s="53"/>
    </row>
    <row r="52" spans="1:18">
      <c r="A52" s="23">
        <v>42</v>
      </c>
      <c r="B52" s="26" t="s">
        <v>6</v>
      </c>
      <c r="C52" s="27"/>
      <c r="D52" s="27"/>
      <c r="E52" s="27"/>
      <c r="F52" s="33"/>
      <c r="G52" s="30"/>
      <c r="H52" s="30"/>
      <c r="I52" s="45"/>
      <c r="J52" s="45"/>
      <c r="K52" s="44"/>
      <c r="L52" s="52"/>
      <c r="M52" s="47"/>
      <c r="N52" s="48" t="str">
        <f t="shared" si="3"/>
        <v/>
      </c>
      <c r="O52" s="48" t="str">
        <f t="shared" si="4"/>
        <v/>
      </c>
      <c r="P52" s="49" t="str">
        <f t="shared" si="2"/>
        <v/>
      </c>
      <c r="Q52" s="45"/>
      <c r="R52" s="53"/>
    </row>
    <row r="53" spans="1:18">
      <c r="A53" s="23">
        <v>43</v>
      </c>
      <c r="B53" s="26" t="s">
        <v>6</v>
      </c>
      <c r="C53" s="27"/>
      <c r="D53" s="27"/>
      <c r="E53" s="27"/>
      <c r="F53" s="33"/>
      <c r="G53" s="36"/>
      <c r="H53" s="36"/>
      <c r="I53" s="45"/>
      <c r="J53" s="45"/>
      <c r="K53" s="44"/>
      <c r="L53" s="52"/>
      <c r="M53" s="47"/>
      <c r="N53" s="48" t="str">
        <f t="shared" si="3"/>
        <v/>
      </c>
      <c r="O53" s="48" t="str">
        <f t="shared" si="4"/>
        <v/>
      </c>
      <c r="P53" s="49" t="str">
        <f t="shared" si="2"/>
        <v/>
      </c>
      <c r="Q53" s="45"/>
      <c r="R53" s="53"/>
    </row>
    <row r="54" spans="1:18">
      <c r="A54" s="23">
        <v>44</v>
      </c>
      <c r="B54" s="26" t="s">
        <v>6</v>
      </c>
      <c r="C54" s="27"/>
      <c r="D54" s="27"/>
      <c r="E54" s="27"/>
      <c r="F54" s="33"/>
      <c r="G54" s="30"/>
      <c r="H54" s="30"/>
      <c r="I54" s="45"/>
      <c r="J54" s="45"/>
      <c r="K54" s="44"/>
      <c r="L54" s="52"/>
      <c r="M54" s="47"/>
      <c r="N54" s="48" t="str">
        <f t="shared" si="3"/>
        <v/>
      </c>
      <c r="O54" s="48" t="str">
        <f t="shared" si="4"/>
        <v/>
      </c>
      <c r="P54" s="49" t="str">
        <f t="shared" si="2"/>
        <v/>
      </c>
      <c r="Q54" s="45"/>
      <c r="R54" s="53"/>
    </row>
    <row r="55" spans="1:18">
      <c r="A55" s="23">
        <v>45</v>
      </c>
      <c r="B55" s="26" t="s">
        <v>6</v>
      </c>
      <c r="C55" s="27"/>
      <c r="D55" s="27"/>
      <c r="E55" s="27"/>
      <c r="F55" s="33"/>
      <c r="G55" s="36"/>
      <c r="H55" s="36"/>
      <c r="I55" s="45"/>
      <c r="J55" s="45"/>
      <c r="K55" s="44"/>
      <c r="L55" s="52"/>
      <c r="M55" s="47"/>
      <c r="N55" s="48" t="str">
        <f t="shared" si="3"/>
        <v/>
      </c>
      <c r="O55" s="48" t="str">
        <f t="shared" si="4"/>
        <v/>
      </c>
      <c r="P55" s="49" t="str">
        <f t="shared" si="2"/>
        <v/>
      </c>
      <c r="Q55" s="45"/>
      <c r="R55" s="53"/>
    </row>
    <row r="56" spans="1:18">
      <c r="A56" s="23">
        <v>46</v>
      </c>
      <c r="B56" s="26" t="s">
        <v>6</v>
      </c>
      <c r="C56" s="27"/>
      <c r="D56" s="27"/>
      <c r="E56" s="27"/>
      <c r="F56" s="33"/>
      <c r="G56" s="30"/>
      <c r="H56" s="30"/>
      <c r="I56" s="45"/>
      <c r="J56" s="45"/>
      <c r="K56" s="44"/>
      <c r="L56" s="52"/>
      <c r="M56" s="47"/>
      <c r="N56" s="48" t="str">
        <f t="shared" si="3"/>
        <v/>
      </c>
      <c r="O56" s="48" t="str">
        <f t="shared" si="4"/>
        <v/>
      </c>
      <c r="P56" s="49" t="str">
        <f t="shared" si="2"/>
        <v/>
      </c>
      <c r="Q56" s="45"/>
      <c r="R56" s="53"/>
    </row>
    <row r="57" spans="1:18">
      <c r="A57" s="23">
        <v>47</v>
      </c>
      <c r="B57" s="26" t="s">
        <v>6</v>
      </c>
      <c r="C57" s="27"/>
      <c r="D57" s="27"/>
      <c r="E57" s="27"/>
      <c r="F57" s="33"/>
      <c r="G57" s="36"/>
      <c r="H57" s="36"/>
      <c r="I57" s="45"/>
      <c r="J57" s="45"/>
      <c r="K57" s="44"/>
      <c r="L57" s="52"/>
      <c r="M57" s="47"/>
      <c r="N57" s="48" t="str">
        <f t="shared" si="3"/>
        <v/>
      </c>
      <c r="O57" s="48" t="str">
        <f t="shared" si="4"/>
        <v/>
      </c>
      <c r="P57" s="49" t="str">
        <f t="shared" si="2"/>
        <v/>
      </c>
      <c r="Q57" s="45"/>
      <c r="R57" s="53"/>
    </row>
    <row r="58" spans="1:18">
      <c r="A58" s="23">
        <v>48</v>
      </c>
      <c r="B58" s="26" t="s">
        <v>6</v>
      </c>
      <c r="C58" s="27"/>
      <c r="D58" s="27"/>
      <c r="E58" s="27"/>
      <c r="F58" s="33"/>
      <c r="G58" s="30"/>
      <c r="H58" s="30"/>
      <c r="I58" s="45"/>
      <c r="J58" s="45"/>
      <c r="K58" s="44"/>
      <c r="L58" s="52"/>
      <c r="M58" s="47"/>
      <c r="N58" s="48" t="str">
        <f t="shared" si="3"/>
        <v/>
      </c>
      <c r="O58" s="48" t="str">
        <f t="shared" si="4"/>
        <v/>
      </c>
      <c r="P58" s="49" t="str">
        <f t="shared" si="2"/>
        <v/>
      </c>
      <c r="Q58" s="45"/>
      <c r="R58" s="53"/>
    </row>
    <row r="59" spans="1:18">
      <c r="A59" s="23">
        <v>49</v>
      </c>
      <c r="B59" s="26" t="s">
        <v>6</v>
      </c>
      <c r="C59" s="27"/>
      <c r="D59" s="27"/>
      <c r="E59" s="27"/>
      <c r="F59" s="33"/>
      <c r="G59" s="36"/>
      <c r="H59" s="36"/>
      <c r="I59" s="45"/>
      <c r="J59" s="45"/>
      <c r="K59" s="44"/>
      <c r="L59" s="52"/>
      <c r="M59" s="47"/>
      <c r="N59" s="48" t="str">
        <f t="shared" si="3"/>
        <v/>
      </c>
      <c r="O59" s="48" t="str">
        <f t="shared" si="4"/>
        <v/>
      </c>
      <c r="P59" s="49" t="str">
        <f t="shared" si="2"/>
        <v/>
      </c>
      <c r="Q59" s="45"/>
      <c r="R59" s="53"/>
    </row>
    <row r="60" spans="1:18">
      <c r="A60" s="23">
        <v>50</v>
      </c>
      <c r="B60" s="26" t="s">
        <v>6</v>
      </c>
      <c r="C60" s="27"/>
      <c r="D60" s="27"/>
      <c r="E60" s="27"/>
      <c r="F60" s="33"/>
      <c r="G60" s="30"/>
      <c r="H60" s="30"/>
      <c r="I60" s="45"/>
      <c r="J60" s="45"/>
      <c r="K60" s="44"/>
      <c r="L60" s="52"/>
      <c r="M60" s="47"/>
      <c r="N60" s="48" t="str">
        <f t="shared" si="3"/>
        <v/>
      </c>
      <c r="O60" s="48" t="str">
        <f t="shared" si="4"/>
        <v/>
      </c>
      <c r="P60" s="49" t="str">
        <f t="shared" si="2"/>
        <v/>
      </c>
      <c r="Q60" s="45"/>
      <c r="R60" s="53"/>
    </row>
    <row r="62" spans="2:2">
      <c r="B62" s="37" t="s">
        <v>38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xmlns:etc="http://www.wps.cn/officeDocument/2017/etCustomData" ref="A10:R60" etc:filterBottomFollowUsedRange="0">
    <sortState ref="A11:R60">
      <sortCondition ref="M10" descending="1"/>
    </sortState>
    <extLst/>
  </autoFilter>
  <mergeCells count="3">
    <mergeCell ref="A1:R1"/>
    <mergeCell ref="C2:P2"/>
    <mergeCell ref="C9:D9"/>
  </mergeCells>
  <conditionalFormatting sqref="C4">
    <cfRule type="expression" dxfId="0" priority="4" stopIfTrue="1">
      <formula>ISBLANK(C4)</formula>
    </cfRule>
  </conditionalFormatting>
  <conditionalFormatting sqref="C5">
    <cfRule type="expression" dxfId="0" priority="3" stopIfTrue="1">
      <formula>ISBLANK(C5)</formula>
    </cfRule>
  </conditionalFormatting>
  <conditionalFormatting sqref="C8">
    <cfRule type="expression" dxfId="0" priority="2" stopIfTrue="1">
      <formula>ISBLANK(C8)</formula>
    </cfRule>
  </conditionalFormatting>
  <conditionalFormatting sqref="E9">
    <cfRule type="expression" dxfId="0" priority="1" stopIfTrue="1">
      <formula>ISBLANK(E9)</formula>
    </cfRule>
  </conditionalFormatting>
  <dataValidations count="1">
    <dataValidation allowBlank="1" showInputMessage="1" showErrorMessage="1" sqref="E9 B10:F10 C11:D11 A4:A8 C4:C8 E6:E7 F4:F8"/>
  </dataValidations>
  <pageMargins left="0.25" right="0.25" top="0.33" bottom="0.34" header="0.3" footer="0.3"/>
  <pageSetup paperSize="9" scale="50" fitToHeight="0"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62"/>
  <sheetViews>
    <sheetView tabSelected="1" topLeftCell="G1" workbookViewId="0">
      <selection activeCell="P15" sqref="P15"/>
    </sheetView>
  </sheetViews>
  <sheetFormatPr defaultColWidth="9.14444444444444" defaultRowHeight="15"/>
  <cols>
    <col min="1" max="1" width="4.56666666666667" style="10" customWidth="1"/>
    <col min="2" max="2" width="19.5666666666667" style="10" customWidth="1"/>
    <col min="3" max="4" width="16.5666666666667" style="10" customWidth="1"/>
    <col min="5" max="5" width="14.4222222222222" style="10" customWidth="1"/>
    <col min="6" max="6" width="12.5666666666667" style="10" customWidth="1"/>
    <col min="7" max="7" width="14.1444444444444" style="10" customWidth="1"/>
    <col min="8" max="8" width="15.2888888888889" style="10" customWidth="1"/>
    <col min="9" max="9" width="18.5666666666667" style="10" customWidth="1"/>
    <col min="10" max="10" width="21" style="10" customWidth="1"/>
    <col min="11" max="12" width="13.8555555555556" style="10" customWidth="1"/>
    <col min="13" max="13" width="10.7111111111111" style="10" customWidth="1"/>
    <col min="14" max="15" width="8.42222222222222" style="10" customWidth="1"/>
    <col min="16" max="16" width="13" style="10" customWidth="1"/>
    <col min="17" max="17" width="43.1444444444444" style="10" customWidth="1"/>
    <col min="18" max="18" width="22.6666666666667" style="10" customWidth="1"/>
    <col min="19" max="16384" width="9.14444444444444" style="10"/>
  </cols>
  <sheetData>
    <row r="1" spans="1:18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ht="32.25" customHeight="1" spans="2:18">
      <c r="B2" s="12"/>
      <c r="C2" s="13" t="s">
        <v>184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54" t="s">
        <v>1</v>
      </c>
      <c r="R2" s="55">
        <f>COUNTA(M11:M60)</f>
        <v>3</v>
      </c>
    </row>
    <row r="3" spans="2:18">
      <c r="B3" s="12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54"/>
      <c r="R3" s="55"/>
    </row>
    <row r="4" spans="1:18">
      <c r="A4" s="14" t="s">
        <v>2</v>
      </c>
      <c r="B4" s="15"/>
      <c r="C4" s="14" t="s">
        <v>40</v>
      </c>
      <c r="E4" s="16" t="s">
        <v>3</v>
      </c>
      <c r="F4" s="17"/>
      <c r="Q4" s="21" t="s">
        <v>4</v>
      </c>
      <c r="R4" s="56">
        <f>COUNTIF(P11:P60,"победитель")</f>
        <v>1</v>
      </c>
    </row>
    <row r="5" spans="1:18">
      <c r="A5" s="14" t="s">
        <v>5</v>
      </c>
      <c r="B5" s="15"/>
      <c r="C5" s="14" t="s">
        <v>6</v>
      </c>
      <c r="E5" s="16" t="s">
        <v>7</v>
      </c>
      <c r="F5" s="17"/>
      <c r="Q5" s="21" t="s">
        <v>8</v>
      </c>
      <c r="R5" s="55">
        <f>COUNTIF(P11:P60,"призер")</f>
        <v>0</v>
      </c>
    </row>
    <row r="6" spans="1:18">
      <c r="A6" s="14" t="s">
        <v>9</v>
      </c>
      <c r="B6" s="15"/>
      <c r="C6" s="14" t="s">
        <v>10</v>
      </c>
      <c r="E6" s="17"/>
      <c r="F6" s="17"/>
      <c r="Q6" s="21" t="s">
        <v>11</v>
      </c>
      <c r="R6" s="55">
        <f>COUNTIF(P11:P60,"участник")</f>
        <v>2</v>
      </c>
    </row>
    <row r="7" spans="1:18">
      <c r="A7" s="14" t="s">
        <v>12</v>
      </c>
      <c r="B7" s="15"/>
      <c r="C7" s="14">
        <v>11</v>
      </c>
      <c r="E7" s="17"/>
      <c r="F7" s="17"/>
      <c r="P7" s="38"/>
      <c r="Q7" s="21" t="s">
        <v>13</v>
      </c>
      <c r="R7" s="57">
        <v>0.45</v>
      </c>
    </row>
    <row r="8" spans="1:18">
      <c r="A8" s="14" t="s">
        <v>14</v>
      </c>
      <c r="B8" s="15"/>
      <c r="C8" s="18">
        <v>45950</v>
      </c>
      <c r="F8" s="17"/>
      <c r="Q8" s="58" t="s">
        <v>15</v>
      </c>
      <c r="R8" s="57">
        <f>(R4+R5)/R2</f>
        <v>0.333333333333333</v>
      </c>
    </row>
    <row r="9" spans="3:18">
      <c r="C9" s="19" t="s">
        <v>16</v>
      </c>
      <c r="D9" s="19"/>
      <c r="E9" s="20">
        <v>112</v>
      </c>
      <c r="G9" s="21" t="s">
        <v>17</v>
      </c>
      <c r="H9" s="22">
        <f>E9/2</f>
        <v>56</v>
      </c>
      <c r="J9" s="39" t="s">
        <v>18</v>
      </c>
      <c r="K9" s="40">
        <f>MAX(M11:M60)</f>
        <v>52</v>
      </c>
      <c r="L9" s="41" t="str">
        <f>IF(K9*100/E9&gt;=50,"победитель","участник")</f>
        <v>участник</v>
      </c>
      <c r="P9" s="42">
        <f>R8-45%</f>
        <v>-0.116666666666667</v>
      </c>
      <c r="Q9" s="21" t="s">
        <v>19</v>
      </c>
      <c r="R9" s="59">
        <f>IF((R2*P9)&gt;0,(R2*P9),0)</f>
        <v>0</v>
      </c>
    </row>
    <row r="10" ht="105" spans="1:21">
      <c r="A10" s="23" t="s">
        <v>20</v>
      </c>
      <c r="B10" s="24" t="s">
        <v>21</v>
      </c>
      <c r="C10" s="24" t="s">
        <v>22</v>
      </c>
      <c r="D10" s="24" t="s">
        <v>23</v>
      </c>
      <c r="E10" s="24" t="s">
        <v>24</v>
      </c>
      <c r="F10" s="24" t="s">
        <v>25</v>
      </c>
      <c r="G10" s="24" t="s">
        <v>26</v>
      </c>
      <c r="H10" s="25" t="s">
        <v>27</v>
      </c>
      <c r="I10" s="24" t="s">
        <v>28</v>
      </c>
      <c r="J10" s="24" t="s">
        <v>29</v>
      </c>
      <c r="K10" s="24" t="s">
        <v>30</v>
      </c>
      <c r="L10" s="43" t="s">
        <v>31</v>
      </c>
      <c r="M10" s="24">
        <v>8</v>
      </c>
      <c r="N10" s="24" t="s">
        <v>33</v>
      </c>
      <c r="O10" s="24" t="s">
        <v>34</v>
      </c>
      <c r="P10" s="24" t="s">
        <v>35</v>
      </c>
      <c r="Q10" s="24" t="s">
        <v>36</v>
      </c>
      <c r="R10" s="24" t="s">
        <v>37</v>
      </c>
      <c r="S10" s="60"/>
      <c r="T10" s="60"/>
      <c r="U10" s="60"/>
    </row>
    <row r="11" s="9" customFormat="1" ht="12.95" customHeight="1" spans="1:18">
      <c r="A11" s="23">
        <v>2</v>
      </c>
      <c r="B11" s="26" t="s">
        <v>6</v>
      </c>
      <c r="C11" s="27" t="s">
        <v>66</v>
      </c>
      <c r="D11" s="27" t="s">
        <v>54</v>
      </c>
      <c r="E11" s="28" t="s">
        <v>54</v>
      </c>
      <c r="F11" s="29"/>
      <c r="G11" s="30"/>
      <c r="H11" s="30"/>
      <c r="I11" s="44"/>
      <c r="J11" s="45" t="s">
        <v>44</v>
      </c>
      <c r="K11" s="44" t="s">
        <v>185</v>
      </c>
      <c r="L11" s="46" t="s">
        <v>186</v>
      </c>
      <c r="M11" s="47">
        <v>52</v>
      </c>
      <c r="N11" s="48">
        <f>IF(M11="","",M11/$E$9)</f>
        <v>0.464285714285714</v>
      </c>
      <c r="O11" s="48">
        <f>IF(M11="","",M11/$K$9)</f>
        <v>1</v>
      </c>
      <c r="P11" s="49" t="s">
        <v>47</v>
      </c>
      <c r="Q11" s="45" t="s">
        <v>114</v>
      </c>
      <c r="R11" s="53" t="s">
        <v>44</v>
      </c>
    </row>
    <row r="12" s="9" customFormat="1" ht="12.95" customHeight="1" spans="1:18">
      <c r="A12" s="23">
        <v>1</v>
      </c>
      <c r="B12" s="26" t="s">
        <v>6</v>
      </c>
      <c r="C12" s="27" t="s">
        <v>42</v>
      </c>
      <c r="D12" s="27" t="s">
        <v>54</v>
      </c>
      <c r="E12" s="28" t="s">
        <v>54</v>
      </c>
      <c r="F12" s="31"/>
      <c r="G12" s="30"/>
      <c r="H12" s="30"/>
      <c r="I12" s="44"/>
      <c r="J12" s="45" t="s">
        <v>44</v>
      </c>
      <c r="K12" s="44" t="s">
        <v>185</v>
      </c>
      <c r="L12" s="46" t="s">
        <v>187</v>
      </c>
      <c r="M12" s="47">
        <v>18</v>
      </c>
      <c r="N12" s="48">
        <f>IF(M12="","",M12/$E$9)</f>
        <v>0.160714285714286</v>
      </c>
      <c r="O12" s="48">
        <f>IF(M12="","",M12/$K$9)</f>
        <v>0.346153846153846</v>
      </c>
      <c r="P12" s="49" t="str">
        <f>IF(M12="","",IF($K$9=M12,$L$9,IF(M12&gt;=$H$9,"призер","участник")))</f>
        <v>участник</v>
      </c>
      <c r="Q12" s="45" t="s">
        <v>114</v>
      </c>
      <c r="R12" s="53" t="s">
        <v>44</v>
      </c>
    </row>
    <row r="13" spans="1:18">
      <c r="A13" s="23">
        <v>3</v>
      </c>
      <c r="B13" s="26" t="s">
        <v>6</v>
      </c>
      <c r="C13" s="27" t="s">
        <v>91</v>
      </c>
      <c r="D13" s="27" t="s">
        <v>91</v>
      </c>
      <c r="E13" s="27" t="s">
        <v>52</v>
      </c>
      <c r="F13" s="32"/>
      <c r="G13" s="30"/>
      <c r="H13" s="30"/>
      <c r="I13" s="44"/>
      <c r="J13" s="45" t="s">
        <v>44</v>
      </c>
      <c r="K13" s="50" t="s">
        <v>185</v>
      </c>
      <c r="L13" s="51" t="s">
        <v>188</v>
      </c>
      <c r="M13" s="47">
        <v>0</v>
      </c>
      <c r="N13" s="48">
        <f t="shared" ref="N11:N42" si="0">IF(M13="","",M13/$E$9)</f>
        <v>0</v>
      </c>
      <c r="O13" s="48">
        <f t="shared" ref="O11:O42" si="1">IF(M13="","",M13/$K$9)</f>
        <v>0</v>
      </c>
      <c r="P13" s="49" t="str">
        <f t="shared" ref="P12:P60" si="2">IF(M13="","",IF($K$9=M13,$L$9,IF(M13&gt;=$H$9,"призер","участник")))</f>
        <v>участник</v>
      </c>
      <c r="Q13" s="45" t="s">
        <v>114</v>
      </c>
      <c r="R13" s="53" t="s">
        <v>44</v>
      </c>
    </row>
    <row r="14" spans="1:18">
      <c r="A14" s="23">
        <v>4</v>
      </c>
      <c r="B14" s="26" t="s">
        <v>6</v>
      </c>
      <c r="C14" s="27"/>
      <c r="D14" s="27"/>
      <c r="E14" s="27"/>
      <c r="F14" s="33"/>
      <c r="G14" s="30"/>
      <c r="H14" s="30"/>
      <c r="I14" s="45"/>
      <c r="J14" s="45"/>
      <c r="K14" s="44"/>
      <c r="L14" s="52"/>
      <c r="M14" s="47"/>
      <c r="N14" s="48" t="str">
        <f t="shared" si="0"/>
        <v/>
      </c>
      <c r="O14" s="48" t="str">
        <f t="shared" si="1"/>
        <v/>
      </c>
      <c r="P14" s="49" t="str">
        <f t="shared" si="2"/>
        <v/>
      </c>
      <c r="Q14" s="45"/>
      <c r="R14" s="53"/>
    </row>
    <row r="15" spans="1:18">
      <c r="A15" s="23">
        <v>5</v>
      </c>
      <c r="B15" s="26" t="s">
        <v>6</v>
      </c>
      <c r="C15" s="27"/>
      <c r="D15" s="27"/>
      <c r="E15" s="27"/>
      <c r="F15" s="33"/>
      <c r="G15" s="30"/>
      <c r="H15" s="30"/>
      <c r="I15" s="45"/>
      <c r="J15" s="45"/>
      <c r="K15" s="44"/>
      <c r="L15" s="52"/>
      <c r="M15" s="47"/>
      <c r="N15" s="48" t="str">
        <f t="shared" si="0"/>
        <v/>
      </c>
      <c r="O15" s="48" t="str">
        <f t="shared" si="1"/>
        <v/>
      </c>
      <c r="P15" s="49" t="str">
        <f t="shared" si="2"/>
        <v/>
      </c>
      <c r="Q15" s="45"/>
      <c r="R15" s="53"/>
    </row>
    <row r="16" spans="1:18">
      <c r="A16" s="23">
        <v>6</v>
      </c>
      <c r="B16" s="26" t="s">
        <v>6</v>
      </c>
      <c r="C16" s="27"/>
      <c r="D16" s="27"/>
      <c r="E16" s="27"/>
      <c r="F16" s="33"/>
      <c r="G16" s="30"/>
      <c r="H16" s="30"/>
      <c r="I16" s="45"/>
      <c r="J16" s="45"/>
      <c r="K16" s="44"/>
      <c r="L16" s="52"/>
      <c r="M16" s="47"/>
      <c r="N16" s="48" t="str">
        <f t="shared" si="0"/>
        <v/>
      </c>
      <c r="O16" s="48" t="str">
        <f t="shared" si="1"/>
        <v/>
      </c>
      <c r="P16" s="49" t="str">
        <f t="shared" si="2"/>
        <v/>
      </c>
      <c r="Q16" s="45"/>
      <c r="R16" s="53"/>
    </row>
    <row r="17" spans="1:18">
      <c r="A17" s="23">
        <v>7</v>
      </c>
      <c r="B17" s="26" t="s">
        <v>6</v>
      </c>
      <c r="C17" s="27"/>
      <c r="D17" s="27"/>
      <c r="E17" s="27"/>
      <c r="F17" s="33"/>
      <c r="G17" s="30"/>
      <c r="H17" s="30"/>
      <c r="I17" s="45"/>
      <c r="J17" s="45"/>
      <c r="K17" s="44"/>
      <c r="L17" s="52"/>
      <c r="M17" s="47"/>
      <c r="N17" s="48" t="str">
        <f t="shared" si="0"/>
        <v/>
      </c>
      <c r="O17" s="48" t="str">
        <f t="shared" si="1"/>
        <v/>
      </c>
      <c r="P17" s="49" t="str">
        <f t="shared" si="2"/>
        <v/>
      </c>
      <c r="Q17" s="45"/>
      <c r="R17" s="53"/>
    </row>
    <row r="18" spans="1:18">
      <c r="A18" s="23">
        <v>8</v>
      </c>
      <c r="B18" s="26" t="s">
        <v>6</v>
      </c>
      <c r="C18" s="27"/>
      <c r="D18" s="27"/>
      <c r="E18" s="27"/>
      <c r="F18" s="33"/>
      <c r="G18" s="30"/>
      <c r="H18" s="30"/>
      <c r="I18" s="45"/>
      <c r="J18" s="45"/>
      <c r="K18" s="44"/>
      <c r="L18" s="52"/>
      <c r="M18" s="47"/>
      <c r="N18" s="48" t="str">
        <f t="shared" si="0"/>
        <v/>
      </c>
      <c r="O18" s="48" t="str">
        <f t="shared" si="1"/>
        <v/>
      </c>
      <c r="P18" s="49" t="str">
        <f t="shared" si="2"/>
        <v/>
      </c>
      <c r="Q18" s="45"/>
      <c r="R18" s="53"/>
    </row>
    <row r="19" spans="1:18">
      <c r="A19" s="23">
        <v>9</v>
      </c>
      <c r="B19" s="26" t="s">
        <v>6</v>
      </c>
      <c r="C19" s="27"/>
      <c r="D19" s="27"/>
      <c r="E19" s="27"/>
      <c r="F19" s="33"/>
      <c r="G19" s="30"/>
      <c r="H19" s="30"/>
      <c r="I19" s="45"/>
      <c r="J19" s="45"/>
      <c r="K19" s="44"/>
      <c r="L19" s="52"/>
      <c r="M19" s="47"/>
      <c r="N19" s="48" t="str">
        <f t="shared" si="0"/>
        <v/>
      </c>
      <c r="O19" s="48" t="str">
        <f t="shared" si="1"/>
        <v/>
      </c>
      <c r="P19" s="49" t="str">
        <f t="shared" si="2"/>
        <v/>
      </c>
      <c r="Q19" s="45"/>
      <c r="R19" s="53"/>
    </row>
    <row r="20" spans="1:18">
      <c r="A20" s="23">
        <v>10</v>
      </c>
      <c r="B20" s="26" t="s">
        <v>6</v>
      </c>
      <c r="C20" s="27"/>
      <c r="D20" s="27"/>
      <c r="E20" s="27"/>
      <c r="F20" s="33"/>
      <c r="G20" s="30"/>
      <c r="H20" s="30"/>
      <c r="I20" s="45"/>
      <c r="J20" s="45"/>
      <c r="K20" s="44"/>
      <c r="L20" s="52"/>
      <c r="M20" s="47"/>
      <c r="N20" s="48" t="str">
        <f t="shared" si="0"/>
        <v/>
      </c>
      <c r="O20" s="48" t="str">
        <f t="shared" si="1"/>
        <v/>
      </c>
      <c r="P20" s="49" t="str">
        <f t="shared" si="2"/>
        <v/>
      </c>
      <c r="Q20" s="45"/>
      <c r="R20" s="53"/>
    </row>
    <row r="21" spans="1:18">
      <c r="A21" s="23">
        <v>11</v>
      </c>
      <c r="B21" s="26" t="s">
        <v>6</v>
      </c>
      <c r="C21" s="27"/>
      <c r="D21" s="27"/>
      <c r="E21" s="27"/>
      <c r="F21" s="33"/>
      <c r="G21" s="30"/>
      <c r="H21" s="30"/>
      <c r="I21" s="45"/>
      <c r="J21" s="45"/>
      <c r="K21" s="44"/>
      <c r="L21" s="52"/>
      <c r="M21" s="47"/>
      <c r="N21" s="48" t="str">
        <f t="shared" si="0"/>
        <v/>
      </c>
      <c r="O21" s="48" t="str">
        <f t="shared" si="1"/>
        <v/>
      </c>
      <c r="P21" s="49" t="str">
        <f t="shared" si="2"/>
        <v/>
      </c>
      <c r="Q21" s="45"/>
      <c r="R21" s="53"/>
    </row>
    <row r="22" spans="1:18">
      <c r="A22" s="23">
        <v>12</v>
      </c>
      <c r="B22" s="26" t="s">
        <v>6</v>
      </c>
      <c r="C22" s="27"/>
      <c r="D22" s="27"/>
      <c r="E22" s="27"/>
      <c r="F22" s="33"/>
      <c r="G22" s="30"/>
      <c r="H22" s="30"/>
      <c r="I22" s="45"/>
      <c r="J22" s="45"/>
      <c r="K22" s="44"/>
      <c r="L22" s="52"/>
      <c r="M22" s="47"/>
      <c r="N22" s="48" t="str">
        <f t="shared" si="0"/>
        <v/>
      </c>
      <c r="O22" s="48" t="str">
        <f t="shared" si="1"/>
        <v/>
      </c>
      <c r="P22" s="49" t="str">
        <f t="shared" si="2"/>
        <v/>
      </c>
      <c r="Q22" s="45"/>
      <c r="R22" s="53"/>
    </row>
    <row r="23" spans="1:18">
      <c r="A23" s="23">
        <v>13</v>
      </c>
      <c r="B23" s="26" t="s">
        <v>6</v>
      </c>
      <c r="C23" s="27"/>
      <c r="D23" s="27"/>
      <c r="E23" s="27"/>
      <c r="F23" s="33"/>
      <c r="G23" s="30"/>
      <c r="H23" s="30"/>
      <c r="I23" s="45"/>
      <c r="J23" s="45"/>
      <c r="K23" s="44"/>
      <c r="L23" s="52"/>
      <c r="M23" s="47"/>
      <c r="N23" s="48" t="str">
        <f t="shared" si="0"/>
        <v/>
      </c>
      <c r="O23" s="48" t="str">
        <f t="shared" si="1"/>
        <v/>
      </c>
      <c r="P23" s="49" t="str">
        <f t="shared" si="2"/>
        <v/>
      </c>
      <c r="Q23" s="45"/>
      <c r="R23" s="53"/>
    </row>
    <row r="24" spans="1:18">
      <c r="A24" s="23">
        <v>14</v>
      </c>
      <c r="B24" s="26" t="s">
        <v>6</v>
      </c>
      <c r="C24" s="27"/>
      <c r="D24" s="27"/>
      <c r="E24" s="27"/>
      <c r="F24" s="33"/>
      <c r="G24" s="30"/>
      <c r="H24" s="30"/>
      <c r="I24" s="45"/>
      <c r="J24" s="45"/>
      <c r="K24" s="44"/>
      <c r="L24" s="52"/>
      <c r="M24" s="47"/>
      <c r="N24" s="48" t="str">
        <f t="shared" si="0"/>
        <v/>
      </c>
      <c r="O24" s="48" t="str">
        <f t="shared" si="1"/>
        <v/>
      </c>
      <c r="P24" s="49" t="str">
        <f t="shared" si="2"/>
        <v/>
      </c>
      <c r="Q24" s="45"/>
      <c r="R24" s="53"/>
    </row>
    <row r="25" spans="1:18">
      <c r="A25" s="23">
        <v>15</v>
      </c>
      <c r="B25" s="26" t="s">
        <v>6</v>
      </c>
      <c r="C25" s="27"/>
      <c r="D25" s="27"/>
      <c r="E25" s="27"/>
      <c r="F25" s="33"/>
      <c r="G25" s="30"/>
      <c r="H25" s="30"/>
      <c r="I25" s="45"/>
      <c r="J25" s="45"/>
      <c r="K25" s="44"/>
      <c r="L25" s="52"/>
      <c r="M25" s="47"/>
      <c r="N25" s="48" t="str">
        <f t="shared" si="0"/>
        <v/>
      </c>
      <c r="O25" s="48" t="str">
        <f t="shared" si="1"/>
        <v/>
      </c>
      <c r="P25" s="49" t="str">
        <f t="shared" si="2"/>
        <v/>
      </c>
      <c r="Q25" s="45"/>
      <c r="R25" s="53"/>
    </row>
    <row r="26" spans="1:18">
      <c r="A26" s="23">
        <v>16</v>
      </c>
      <c r="B26" s="26" t="s">
        <v>6</v>
      </c>
      <c r="C26" s="27"/>
      <c r="D26" s="27"/>
      <c r="E26" s="27"/>
      <c r="F26" s="33"/>
      <c r="G26" s="30"/>
      <c r="H26" s="30"/>
      <c r="I26" s="45"/>
      <c r="J26" s="45"/>
      <c r="K26" s="44"/>
      <c r="L26" s="52"/>
      <c r="M26" s="47"/>
      <c r="N26" s="48" t="str">
        <f t="shared" si="0"/>
        <v/>
      </c>
      <c r="O26" s="48" t="str">
        <f t="shared" si="1"/>
        <v/>
      </c>
      <c r="P26" s="49" t="str">
        <f t="shared" si="2"/>
        <v/>
      </c>
      <c r="Q26" s="45"/>
      <c r="R26" s="53"/>
    </row>
    <row r="27" spans="1:18">
      <c r="A27" s="23">
        <v>17</v>
      </c>
      <c r="B27" s="26" t="s">
        <v>6</v>
      </c>
      <c r="C27" s="27"/>
      <c r="D27" s="27"/>
      <c r="E27" s="27"/>
      <c r="F27" s="33"/>
      <c r="G27" s="30"/>
      <c r="H27" s="30"/>
      <c r="I27" s="45"/>
      <c r="J27" s="45"/>
      <c r="K27" s="44"/>
      <c r="L27" s="52"/>
      <c r="M27" s="47"/>
      <c r="N27" s="48" t="str">
        <f t="shared" si="0"/>
        <v/>
      </c>
      <c r="O27" s="48" t="str">
        <f t="shared" si="1"/>
        <v/>
      </c>
      <c r="P27" s="49" t="str">
        <f t="shared" si="2"/>
        <v/>
      </c>
      <c r="Q27" s="45"/>
      <c r="R27" s="53"/>
    </row>
    <row r="28" spans="1:18">
      <c r="A28" s="23">
        <v>18</v>
      </c>
      <c r="B28" s="26" t="s">
        <v>6</v>
      </c>
      <c r="C28" s="27"/>
      <c r="D28" s="27"/>
      <c r="E28" s="27"/>
      <c r="F28" s="33"/>
      <c r="G28" s="30"/>
      <c r="H28" s="30"/>
      <c r="I28" s="45"/>
      <c r="J28" s="45"/>
      <c r="K28" s="44"/>
      <c r="L28" s="52"/>
      <c r="M28" s="47"/>
      <c r="N28" s="48" t="str">
        <f t="shared" si="0"/>
        <v/>
      </c>
      <c r="O28" s="48" t="str">
        <f t="shared" si="1"/>
        <v/>
      </c>
      <c r="P28" s="49" t="str">
        <f t="shared" si="2"/>
        <v/>
      </c>
      <c r="Q28" s="45"/>
      <c r="R28" s="53"/>
    </row>
    <row r="29" spans="1:18">
      <c r="A29" s="23">
        <v>19</v>
      </c>
      <c r="B29" s="26" t="s">
        <v>6</v>
      </c>
      <c r="C29" s="27"/>
      <c r="D29" s="27"/>
      <c r="E29" s="27"/>
      <c r="F29" s="33"/>
      <c r="G29" s="30"/>
      <c r="H29" s="30"/>
      <c r="I29" s="45"/>
      <c r="J29" s="45"/>
      <c r="K29" s="44"/>
      <c r="L29" s="52"/>
      <c r="M29" s="47"/>
      <c r="N29" s="48" t="str">
        <f t="shared" si="0"/>
        <v/>
      </c>
      <c r="O29" s="48" t="str">
        <f t="shared" si="1"/>
        <v/>
      </c>
      <c r="P29" s="49" t="str">
        <f t="shared" si="2"/>
        <v/>
      </c>
      <c r="Q29" s="45"/>
      <c r="R29" s="53"/>
    </row>
    <row r="30" spans="1:18">
      <c r="A30" s="23">
        <v>20</v>
      </c>
      <c r="B30" s="26" t="s">
        <v>6</v>
      </c>
      <c r="C30" s="27"/>
      <c r="D30" s="27"/>
      <c r="E30" s="27"/>
      <c r="F30" s="33"/>
      <c r="G30" s="30"/>
      <c r="H30" s="30"/>
      <c r="I30" s="45"/>
      <c r="J30" s="45"/>
      <c r="K30" s="44"/>
      <c r="L30" s="52"/>
      <c r="M30" s="47"/>
      <c r="N30" s="48" t="str">
        <f t="shared" si="0"/>
        <v/>
      </c>
      <c r="O30" s="48" t="str">
        <f t="shared" si="1"/>
        <v/>
      </c>
      <c r="P30" s="49" t="str">
        <f t="shared" si="2"/>
        <v/>
      </c>
      <c r="Q30" s="45"/>
      <c r="R30" s="53"/>
    </row>
    <row r="31" spans="1:18">
      <c r="A31" s="23">
        <v>21</v>
      </c>
      <c r="B31" s="26" t="s">
        <v>6</v>
      </c>
      <c r="C31" s="27"/>
      <c r="D31" s="27"/>
      <c r="E31" s="27"/>
      <c r="F31" s="33"/>
      <c r="G31" s="30"/>
      <c r="H31" s="30"/>
      <c r="I31" s="45"/>
      <c r="J31" s="45"/>
      <c r="K31" s="44"/>
      <c r="L31" s="52"/>
      <c r="M31" s="47"/>
      <c r="N31" s="48" t="str">
        <f t="shared" si="0"/>
        <v/>
      </c>
      <c r="O31" s="48" t="str">
        <f t="shared" si="1"/>
        <v/>
      </c>
      <c r="P31" s="49" t="str">
        <f t="shared" si="2"/>
        <v/>
      </c>
      <c r="Q31" s="45"/>
      <c r="R31" s="53"/>
    </row>
    <row r="32" spans="1:18">
      <c r="A32" s="23">
        <v>22</v>
      </c>
      <c r="B32" s="26" t="s">
        <v>6</v>
      </c>
      <c r="C32" s="27"/>
      <c r="D32" s="27"/>
      <c r="E32" s="27"/>
      <c r="F32" s="33"/>
      <c r="G32" s="30"/>
      <c r="H32" s="30"/>
      <c r="I32" s="45"/>
      <c r="J32" s="45"/>
      <c r="K32" s="44"/>
      <c r="L32" s="52"/>
      <c r="M32" s="47"/>
      <c r="N32" s="48" t="str">
        <f t="shared" si="0"/>
        <v/>
      </c>
      <c r="O32" s="48" t="str">
        <f t="shared" si="1"/>
        <v/>
      </c>
      <c r="P32" s="49" t="str">
        <f t="shared" si="2"/>
        <v/>
      </c>
      <c r="Q32" s="45"/>
      <c r="R32" s="53"/>
    </row>
    <row r="33" spans="1:18">
      <c r="A33" s="23">
        <v>23</v>
      </c>
      <c r="B33" s="26" t="s">
        <v>6</v>
      </c>
      <c r="C33" s="27"/>
      <c r="D33" s="27"/>
      <c r="E33" s="27"/>
      <c r="F33" s="33"/>
      <c r="G33" s="30"/>
      <c r="H33" s="30"/>
      <c r="I33" s="45"/>
      <c r="J33" s="45"/>
      <c r="K33" s="44"/>
      <c r="L33" s="52"/>
      <c r="M33" s="47"/>
      <c r="N33" s="48" t="str">
        <f t="shared" si="0"/>
        <v/>
      </c>
      <c r="O33" s="48" t="str">
        <f t="shared" si="1"/>
        <v/>
      </c>
      <c r="P33" s="49" t="str">
        <f t="shared" si="2"/>
        <v/>
      </c>
      <c r="Q33" s="45"/>
      <c r="R33" s="53"/>
    </row>
    <row r="34" spans="1:18">
      <c r="A34" s="23">
        <v>24</v>
      </c>
      <c r="B34" s="26" t="s">
        <v>6</v>
      </c>
      <c r="C34" s="27"/>
      <c r="D34" s="27"/>
      <c r="E34" s="27"/>
      <c r="F34" s="33"/>
      <c r="G34" s="30"/>
      <c r="H34" s="30"/>
      <c r="I34" s="45"/>
      <c r="J34" s="45"/>
      <c r="K34" s="44"/>
      <c r="L34" s="52"/>
      <c r="M34" s="47"/>
      <c r="N34" s="48" t="str">
        <f t="shared" si="0"/>
        <v/>
      </c>
      <c r="O34" s="48" t="str">
        <f t="shared" si="1"/>
        <v/>
      </c>
      <c r="P34" s="49" t="str">
        <f t="shared" si="2"/>
        <v/>
      </c>
      <c r="Q34" s="45"/>
      <c r="R34" s="53"/>
    </row>
    <row r="35" spans="1:18">
      <c r="A35" s="23">
        <v>25</v>
      </c>
      <c r="B35" s="26" t="s">
        <v>6</v>
      </c>
      <c r="C35" s="27"/>
      <c r="D35" s="27"/>
      <c r="E35" s="27"/>
      <c r="F35" s="33"/>
      <c r="G35" s="30"/>
      <c r="H35" s="30"/>
      <c r="I35" s="45"/>
      <c r="J35" s="45"/>
      <c r="K35" s="44"/>
      <c r="L35" s="52"/>
      <c r="M35" s="47"/>
      <c r="N35" s="48" t="str">
        <f t="shared" si="0"/>
        <v/>
      </c>
      <c r="O35" s="48" t="str">
        <f t="shared" si="1"/>
        <v/>
      </c>
      <c r="P35" s="49" t="str">
        <f t="shared" si="2"/>
        <v/>
      </c>
      <c r="Q35" s="45"/>
      <c r="R35" s="53"/>
    </row>
    <row r="36" spans="1:18">
      <c r="A36" s="23">
        <v>26</v>
      </c>
      <c r="B36" s="26" t="s">
        <v>6</v>
      </c>
      <c r="C36" s="27"/>
      <c r="D36" s="27"/>
      <c r="E36" s="27"/>
      <c r="F36" s="33"/>
      <c r="G36" s="30"/>
      <c r="H36" s="30"/>
      <c r="I36" s="45"/>
      <c r="J36" s="45"/>
      <c r="K36" s="44"/>
      <c r="L36" s="52"/>
      <c r="M36" s="47"/>
      <c r="N36" s="48" t="str">
        <f t="shared" si="0"/>
        <v/>
      </c>
      <c r="O36" s="48" t="str">
        <f t="shared" si="1"/>
        <v/>
      </c>
      <c r="P36" s="49" t="str">
        <f t="shared" si="2"/>
        <v/>
      </c>
      <c r="Q36" s="45"/>
      <c r="R36" s="53"/>
    </row>
    <row r="37" spans="1:18">
      <c r="A37" s="23">
        <v>27</v>
      </c>
      <c r="B37" s="26" t="s">
        <v>6</v>
      </c>
      <c r="C37" s="34"/>
      <c r="D37" s="34"/>
      <c r="E37" s="34"/>
      <c r="F37" s="35"/>
      <c r="G37" s="30"/>
      <c r="H37" s="30"/>
      <c r="I37" s="53"/>
      <c r="J37" s="53"/>
      <c r="K37" s="44"/>
      <c r="L37" s="52"/>
      <c r="M37" s="47"/>
      <c r="N37" s="48" t="str">
        <f t="shared" si="0"/>
        <v/>
      </c>
      <c r="O37" s="48" t="str">
        <f t="shared" si="1"/>
        <v/>
      </c>
      <c r="P37" s="49" t="str">
        <f t="shared" si="2"/>
        <v/>
      </c>
      <c r="Q37" s="45"/>
      <c r="R37" s="53"/>
    </row>
    <row r="38" spans="1:18">
      <c r="A38" s="23">
        <v>28</v>
      </c>
      <c r="B38" s="26" t="s">
        <v>6</v>
      </c>
      <c r="C38" s="27"/>
      <c r="D38" s="27"/>
      <c r="E38" s="27"/>
      <c r="F38" s="33"/>
      <c r="G38" s="30"/>
      <c r="H38" s="30"/>
      <c r="I38" s="45"/>
      <c r="J38" s="45"/>
      <c r="K38" s="44"/>
      <c r="L38" s="52"/>
      <c r="M38" s="47"/>
      <c r="N38" s="48" t="str">
        <f t="shared" si="0"/>
        <v/>
      </c>
      <c r="O38" s="48" t="str">
        <f t="shared" si="1"/>
        <v/>
      </c>
      <c r="P38" s="49" t="str">
        <f t="shared" si="2"/>
        <v/>
      </c>
      <c r="Q38" s="45"/>
      <c r="R38" s="53"/>
    </row>
    <row r="39" spans="1:18">
      <c r="A39" s="23">
        <v>29</v>
      </c>
      <c r="B39" s="26" t="s">
        <v>6</v>
      </c>
      <c r="C39" s="27"/>
      <c r="D39" s="27"/>
      <c r="E39" s="27"/>
      <c r="F39" s="33"/>
      <c r="G39" s="30"/>
      <c r="H39" s="30"/>
      <c r="I39" s="45"/>
      <c r="J39" s="45"/>
      <c r="K39" s="44"/>
      <c r="L39" s="52"/>
      <c r="M39" s="47"/>
      <c r="N39" s="48" t="str">
        <f t="shared" si="0"/>
        <v/>
      </c>
      <c r="O39" s="48" t="str">
        <f t="shared" si="1"/>
        <v/>
      </c>
      <c r="P39" s="49" t="str">
        <f t="shared" si="2"/>
        <v/>
      </c>
      <c r="Q39" s="45"/>
      <c r="R39" s="53"/>
    </row>
    <row r="40" spans="1:18">
      <c r="A40" s="23">
        <v>30</v>
      </c>
      <c r="B40" s="26" t="s">
        <v>6</v>
      </c>
      <c r="C40" s="27"/>
      <c r="D40" s="27"/>
      <c r="E40" s="27"/>
      <c r="F40" s="33"/>
      <c r="G40" s="30"/>
      <c r="H40" s="30"/>
      <c r="I40" s="45"/>
      <c r="J40" s="45"/>
      <c r="K40" s="44"/>
      <c r="L40" s="52"/>
      <c r="M40" s="47"/>
      <c r="N40" s="48" t="str">
        <f t="shared" si="0"/>
        <v/>
      </c>
      <c r="O40" s="48" t="str">
        <f t="shared" si="1"/>
        <v/>
      </c>
      <c r="P40" s="49" t="str">
        <f t="shared" si="2"/>
        <v/>
      </c>
      <c r="Q40" s="45"/>
      <c r="R40" s="53"/>
    </row>
    <row r="41" spans="1:18">
      <c r="A41" s="23">
        <v>31</v>
      </c>
      <c r="B41" s="26" t="s">
        <v>6</v>
      </c>
      <c r="C41" s="27"/>
      <c r="D41" s="27"/>
      <c r="E41" s="27"/>
      <c r="F41" s="33"/>
      <c r="G41" s="30"/>
      <c r="H41" s="30"/>
      <c r="I41" s="45"/>
      <c r="J41" s="45"/>
      <c r="K41" s="44"/>
      <c r="L41" s="52"/>
      <c r="M41" s="47"/>
      <c r="N41" s="48" t="str">
        <f t="shared" si="0"/>
        <v/>
      </c>
      <c r="O41" s="48" t="str">
        <f t="shared" si="1"/>
        <v/>
      </c>
      <c r="P41" s="49" t="str">
        <f t="shared" si="2"/>
        <v/>
      </c>
      <c r="Q41" s="45"/>
      <c r="R41" s="53"/>
    </row>
    <row r="42" spans="1:18">
      <c r="A42" s="23">
        <v>32</v>
      </c>
      <c r="B42" s="26" t="s">
        <v>6</v>
      </c>
      <c r="C42" s="27"/>
      <c r="D42" s="27"/>
      <c r="E42" s="27"/>
      <c r="F42" s="33"/>
      <c r="G42" s="30"/>
      <c r="H42" s="30"/>
      <c r="I42" s="45"/>
      <c r="J42" s="45"/>
      <c r="K42" s="44"/>
      <c r="L42" s="52"/>
      <c r="M42" s="47"/>
      <c r="N42" s="48" t="str">
        <f t="shared" si="0"/>
        <v/>
      </c>
      <c r="O42" s="48" t="str">
        <f t="shared" si="1"/>
        <v/>
      </c>
      <c r="P42" s="49" t="str">
        <f t="shared" si="2"/>
        <v/>
      </c>
      <c r="Q42" s="45"/>
      <c r="R42" s="53"/>
    </row>
    <row r="43" spans="1:18">
      <c r="A43" s="23">
        <v>33</v>
      </c>
      <c r="B43" s="26" t="s">
        <v>6</v>
      </c>
      <c r="C43" s="27"/>
      <c r="D43" s="27"/>
      <c r="E43" s="27"/>
      <c r="F43" s="33"/>
      <c r="G43" s="36"/>
      <c r="H43" s="36"/>
      <c r="I43" s="45"/>
      <c r="J43" s="45"/>
      <c r="K43" s="44"/>
      <c r="L43" s="52"/>
      <c r="M43" s="47"/>
      <c r="N43" s="48" t="str">
        <f t="shared" ref="N43:N60" si="3">IF(M43="","",M43/$E$9)</f>
        <v/>
      </c>
      <c r="O43" s="48" t="str">
        <f t="shared" ref="O43:O60" si="4">IF(M43="","",M43/$K$9)</f>
        <v/>
      </c>
      <c r="P43" s="49" t="str">
        <f t="shared" si="2"/>
        <v/>
      </c>
      <c r="Q43" s="45"/>
      <c r="R43" s="53"/>
    </row>
    <row r="44" spans="1:18">
      <c r="A44" s="23">
        <v>34</v>
      </c>
      <c r="B44" s="26" t="s">
        <v>6</v>
      </c>
      <c r="C44" s="27"/>
      <c r="D44" s="27"/>
      <c r="E44" s="27"/>
      <c r="F44" s="33"/>
      <c r="G44" s="30"/>
      <c r="H44" s="30"/>
      <c r="I44" s="45"/>
      <c r="J44" s="45"/>
      <c r="K44" s="44"/>
      <c r="L44" s="52"/>
      <c r="M44" s="47"/>
      <c r="N44" s="48" t="str">
        <f t="shared" si="3"/>
        <v/>
      </c>
      <c r="O44" s="48" t="str">
        <f t="shared" si="4"/>
        <v/>
      </c>
      <c r="P44" s="49" t="str">
        <f t="shared" si="2"/>
        <v/>
      </c>
      <c r="Q44" s="45"/>
      <c r="R44" s="53"/>
    </row>
    <row r="45" spans="1:18">
      <c r="A45" s="23">
        <v>35</v>
      </c>
      <c r="B45" s="26" t="s">
        <v>6</v>
      </c>
      <c r="C45" s="27"/>
      <c r="D45" s="27"/>
      <c r="E45" s="27"/>
      <c r="F45" s="33"/>
      <c r="G45" s="36"/>
      <c r="H45" s="36"/>
      <c r="I45" s="45"/>
      <c r="J45" s="45"/>
      <c r="K45" s="44"/>
      <c r="L45" s="52"/>
      <c r="M45" s="47"/>
      <c r="N45" s="48" t="str">
        <f t="shared" si="3"/>
        <v/>
      </c>
      <c r="O45" s="48" t="str">
        <f t="shared" si="4"/>
        <v/>
      </c>
      <c r="P45" s="49" t="str">
        <f t="shared" si="2"/>
        <v/>
      </c>
      <c r="Q45" s="45"/>
      <c r="R45" s="53"/>
    </row>
    <row r="46" spans="1:18">
      <c r="A46" s="23">
        <v>36</v>
      </c>
      <c r="B46" s="26" t="s">
        <v>6</v>
      </c>
      <c r="C46" s="27"/>
      <c r="D46" s="27"/>
      <c r="E46" s="27"/>
      <c r="F46" s="33"/>
      <c r="G46" s="30"/>
      <c r="H46" s="30"/>
      <c r="I46" s="45"/>
      <c r="J46" s="45"/>
      <c r="K46" s="44"/>
      <c r="L46" s="52"/>
      <c r="M46" s="47"/>
      <c r="N46" s="48" t="str">
        <f t="shared" si="3"/>
        <v/>
      </c>
      <c r="O46" s="48" t="str">
        <f t="shared" si="4"/>
        <v/>
      </c>
      <c r="P46" s="49" t="str">
        <f t="shared" si="2"/>
        <v/>
      </c>
      <c r="Q46" s="45"/>
      <c r="R46" s="53"/>
    </row>
    <row r="47" spans="1:18">
      <c r="A47" s="23">
        <v>37</v>
      </c>
      <c r="B47" s="26" t="s">
        <v>6</v>
      </c>
      <c r="C47" s="27"/>
      <c r="D47" s="27"/>
      <c r="E47" s="27"/>
      <c r="F47" s="33"/>
      <c r="G47" s="36"/>
      <c r="H47" s="36"/>
      <c r="I47" s="45"/>
      <c r="J47" s="45"/>
      <c r="K47" s="44"/>
      <c r="L47" s="52"/>
      <c r="M47" s="47"/>
      <c r="N47" s="48" t="str">
        <f t="shared" si="3"/>
        <v/>
      </c>
      <c r="O47" s="48" t="str">
        <f t="shared" si="4"/>
        <v/>
      </c>
      <c r="P47" s="49" t="str">
        <f t="shared" si="2"/>
        <v/>
      </c>
      <c r="Q47" s="45"/>
      <c r="R47" s="53"/>
    </row>
    <row r="48" spans="1:18">
      <c r="A48" s="23">
        <v>38</v>
      </c>
      <c r="B48" s="26" t="s">
        <v>6</v>
      </c>
      <c r="C48" s="27"/>
      <c r="D48" s="27"/>
      <c r="E48" s="27"/>
      <c r="F48" s="33"/>
      <c r="G48" s="30"/>
      <c r="H48" s="30"/>
      <c r="I48" s="45"/>
      <c r="J48" s="45"/>
      <c r="K48" s="44"/>
      <c r="L48" s="52"/>
      <c r="M48" s="47"/>
      <c r="N48" s="48" t="str">
        <f t="shared" si="3"/>
        <v/>
      </c>
      <c r="O48" s="48" t="str">
        <f t="shared" si="4"/>
        <v/>
      </c>
      <c r="P48" s="49" t="str">
        <f t="shared" si="2"/>
        <v/>
      </c>
      <c r="Q48" s="45"/>
      <c r="R48" s="53"/>
    </row>
    <row r="49" spans="1:18">
      <c r="A49" s="23">
        <v>39</v>
      </c>
      <c r="B49" s="26" t="s">
        <v>6</v>
      </c>
      <c r="C49" s="27"/>
      <c r="D49" s="27"/>
      <c r="E49" s="27"/>
      <c r="F49" s="33"/>
      <c r="G49" s="36"/>
      <c r="H49" s="36"/>
      <c r="I49" s="45"/>
      <c r="J49" s="45"/>
      <c r="K49" s="44"/>
      <c r="L49" s="52"/>
      <c r="M49" s="47"/>
      <c r="N49" s="48" t="str">
        <f t="shared" si="3"/>
        <v/>
      </c>
      <c r="O49" s="48" t="str">
        <f t="shared" si="4"/>
        <v/>
      </c>
      <c r="P49" s="49" t="str">
        <f t="shared" si="2"/>
        <v/>
      </c>
      <c r="Q49" s="45"/>
      <c r="R49" s="53"/>
    </row>
    <row r="50" spans="1:18">
      <c r="A50" s="23">
        <v>40</v>
      </c>
      <c r="B50" s="26" t="s">
        <v>6</v>
      </c>
      <c r="C50" s="27"/>
      <c r="D50" s="27"/>
      <c r="E50" s="27"/>
      <c r="F50" s="33"/>
      <c r="G50" s="30"/>
      <c r="H50" s="30"/>
      <c r="I50" s="45"/>
      <c r="J50" s="45"/>
      <c r="K50" s="44"/>
      <c r="L50" s="52"/>
      <c r="M50" s="47"/>
      <c r="N50" s="48" t="str">
        <f t="shared" si="3"/>
        <v/>
      </c>
      <c r="O50" s="48" t="str">
        <f t="shared" si="4"/>
        <v/>
      </c>
      <c r="P50" s="49" t="str">
        <f t="shared" si="2"/>
        <v/>
      </c>
      <c r="Q50" s="45"/>
      <c r="R50" s="53"/>
    </row>
    <row r="51" spans="1:18">
      <c r="A51" s="23">
        <v>41</v>
      </c>
      <c r="B51" s="26" t="s">
        <v>6</v>
      </c>
      <c r="C51" s="27"/>
      <c r="D51" s="27"/>
      <c r="E51" s="27"/>
      <c r="F51" s="33"/>
      <c r="G51" s="36"/>
      <c r="H51" s="36"/>
      <c r="I51" s="45"/>
      <c r="J51" s="45"/>
      <c r="K51" s="44"/>
      <c r="L51" s="52"/>
      <c r="M51" s="47"/>
      <c r="N51" s="48" t="str">
        <f t="shared" si="3"/>
        <v/>
      </c>
      <c r="O51" s="48" t="str">
        <f t="shared" si="4"/>
        <v/>
      </c>
      <c r="P51" s="49" t="str">
        <f t="shared" si="2"/>
        <v/>
      </c>
      <c r="Q51" s="45"/>
      <c r="R51" s="53"/>
    </row>
    <row r="52" spans="1:18">
      <c r="A52" s="23">
        <v>42</v>
      </c>
      <c r="B52" s="26" t="s">
        <v>6</v>
      </c>
      <c r="C52" s="27"/>
      <c r="D52" s="27"/>
      <c r="E52" s="27"/>
      <c r="F52" s="33"/>
      <c r="G52" s="30"/>
      <c r="H52" s="30"/>
      <c r="I52" s="45"/>
      <c r="J52" s="45"/>
      <c r="K52" s="44"/>
      <c r="L52" s="52"/>
      <c r="M52" s="47"/>
      <c r="N52" s="48" t="str">
        <f t="shared" si="3"/>
        <v/>
      </c>
      <c r="O52" s="48" t="str">
        <f t="shared" si="4"/>
        <v/>
      </c>
      <c r="P52" s="49" t="str">
        <f t="shared" si="2"/>
        <v/>
      </c>
      <c r="Q52" s="45"/>
      <c r="R52" s="53"/>
    </row>
    <row r="53" spans="1:18">
      <c r="A53" s="23">
        <v>43</v>
      </c>
      <c r="B53" s="26" t="s">
        <v>6</v>
      </c>
      <c r="C53" s="27"/>
      <c r="D53" s="27"/>
      <c r="E53" s="27"/>
      <c r="F53" s="33"/>
      <c r="G53" s="36"/>
      <c r="H53" s="36"/>
      <c r="I53" s="45"/>
      <c r="J53" s="45"/>
      <c r="K53" s="44"/>
      <c r="L53" s="52"/>
      <c r="M53" s="47"/>
      <c r="N53" s="48" t="str">
        <f t="shared" si="3"/>
        <v/>
      </c>
      <c r="O53" s="48" t="str">
        <f t="shared" si="4"/>
        <v/>
      </c>
      <c r="P53" s="49" t="str">
        <f t="shared" si="2"/>
        <v/>
      </c>
      <c r="Q53" s="45"/>
      <c r="R53" s="53"/>
    </row>
    <row r="54" spans="1:18">
      <c r="A54" s="23">
        <v>44</v>
      </c>
      <c r="B54" s="26" t="s">
        <v>6</v>
      </c>
      <c r="C54" s="27"/>
      <c r="D54" s="27"/>
      <c r="E54" s="27"/>
      <c r="F54" s="33"/>
      <c r="G54" s="30"/>
      <c r="H54" s="30"/>
      <c r="I54" s="45"/>
      <c r="J54" s="45"/>
      <c r="K54" s="44"/>
      <c r="L54" s="52"/>
      <c r="M54" s="47"/>
      <c r="N54" s="48" t="str">
        <f t="shared" si="3"/>
        <v/>
      </c>
      <c r="O54" s="48" t="str">
        <f t="shared" si="4"/>
        <v/>
      </c>
      <c r="P54" s="49" t="str">
        <f t="shared" si="2"/>
        <v/>
      </c>
      <c r="Q54" s="45"/>
      <c r="R54" s="53"/>
    </row>
    <row r="55" spans="1:18">
      <c r="A55" s="23">
        <v>45</v>
      </c>
      <c r="B55" s="26" t="s">
        <v>6</v>
      </c>
      <c r="C55" s="27"/>
      <c r="D55" s="27"/>
      <c r="E55" s="27"/>
      <c r="F55" s="33"/>
      <c r="G55" s="36"/>
      <c r="H55" s="36"/>
      <c r="I55" s="45"/>
      <c r="J55" s="45"/>
      <c r="K55" s="44"/>
      <c r="L55" s="52"/>
      <c r="M55" s="47"/>
      <c r="N55" s="48" t="str">
        <f t="shared" si="3"/>
        <v/>
      </c>
      <c r="O55" s="48" t="str">
        <f t="shared" si="4"/>
        <v/>
      </c>
      <c r="P55" s="49" t="str">
        <f t="shared" si="2"/>
        <v/>
      </c>
      <c r="Q55" s="45"/>
      <c r="R55" s="53"/>
    </row>
    <row r="56" spans="1:18">
      <c r="A56" s="23">
        <v>46</v>
      </c>
      <c r="B56" s="26" t="s">
        <v>6</v>
      </c>
      <c r="C56" s="27"/>
      <c r="D56" s="27"/>
      <c r="E56" s="27"/>
      <c r="F56" s="33"/>
      <c r="G56" s="30"/>
      <c r="H56" s="30"/>
      <c r="I56" s="45"/>
      <c r="J56" s="45"/>
      <c r="K56" s="44"/>
      <c r="L56" s="52"/>
      <c r="M56" s="47"/>
      <c r="N56" s="48" t="str">
        <f t="shared" si="3"/>
        <v/>
      </c>
      <c r="O56" s="48" t="str">
        <f t="shared" si="4"/>
        <v/>
      </c>
      <c r="P56" s="49" t="str">
        <f t="shared" si="2"/>
        <v/>
      </c>
      <c r="Q56" s="45"/>
      <c r="R56" s="53"/>
    </row>
    <row r="57" spans="1:18">
      <c r="A57" s="23">
        <v>47</v>
      </c>
      <c r="B57" s="26" t="s">
        <v>6</v>
      </c>
      <c r="C57" s="27"/>
      <c r="D57" s="27"/>
      <c r="E57" s="27"/>
      <c r="F57" s="33"/>
      <c r="G57" s="36"/>
      <c r="H57" s="36"/>
      <c r="I57" s="45"/>
      <c r="J57" s="45"/>
      <c r="K57" s="44"/>
      <c r="L57" s="52"/>
      <c r="M57" s="47"/>
      <c r="N57" s="48" t="str">
        <f t="shared" si="3"/>
        <v/>
      </c>
      <c r="O57" s="48" t="str">
        <f t="shared" si="4"/>
        <v/>
      </c>
      <c r="P57" s="49" t="str">
        <f t="shared" si="2"/>
        <v/>
      </c>
      <c r="Q57" s="45"/>
      <c r="R57" s="53"/>
    </row>
    <row r="58" spans="1:18">
      <c r="A58" s="23">
        <v>48</v>
      </c>
      <c r="B58" s="26" t="s">
        <v>6</v>
      </c>
      <c r="C58" s="27"/>
      <c r="D58" s="27"/>
      <c r="E58" s="27"/>
      <c r="F58" s="33"/>
      <c r="G58" s="30"/>
      <c r="H58" s="30"/>
      <c r="I58" s="45"/>
      <c r="J58" s="45"/>
      <c r="K58" s="44"/>
      <c r="L58" s="52"/>
      <c r="M58" s="47"/>
      <c r="N58" s="48" t="str">
        <f t="shared" si="3"/>
        <v/>
      </c>
      <c r="O58" s="48" t="str">
        <f t="shared" si="4"/>
        <v/>
      </c>
      <c r="P58" s="49" t="str">
        <f t="shared" si="2"/>
        <v/>
      </c>
      <c r="Q58" s="45"/>
      <c r="R58" s="53"/>
    </row>
    <row r="59" spans="1:18">
      <c r="A59" s="23">
        <v>49</v>
      </c>
      <c r="B59" s="26" t="s">
        <v>6</v>
      </c>
      <c r="C59" s="27"/>
      <c r="D59" s="27"/>
      <c r="E59" s="27"/>
      <c r="F59" s="33"/>
      <c r="G59" s="36"/>
      <c r="H59" s="36"/>
      <c r="I59" s="45"/>
      <c r="J59" s="45"/>
      <c r="K59" s="44"/>
      <c r="L59" s="52"/>
      <c r="M59" s="47"/>
      <c r="N59" s="48" t="str">
        <f t="shared" si="3"/>
        <v/>
      </c>
      <c r="O59" s="48" t="str">
        <f t="shared" si="4"/>
        <v/>
      </c>
      <c r="P59" s="49" t="str">
        <f t="shared" si="2"/>
        <v/>
      </c>
      <c r="Q59" s="45"/>
      <c r="R59" s="53"/>
    </row>
    <row r="60" spans="1:18">
      <c r="A60" s="23">
        <v>50</v>
      </c>
      <c r="B60" s="26" t="s">
        <v>6</v>
      </c>
      <c r="C60" s="27"/>
      <c r="D60" s="27"/>
      <c r="E60" s="27"/>
      <c r="F60" s="33"/>
      <c r="G60" s="30"/>
      <c r="H60" s="30"/>
      <c r="I60" s="45"/>
      <c r="J60" s="45"/>
      <c r="K60" s="44"/>
      <c r="L60" s="52"/>
      <c r="M60" s="47"/>
      <c r="N60" s="48" t="str">
        <f t="shared" si="3"/>
        <v/>
      </c>
      <c r="O60" s="48" t="str">
        <f t="shared" si="4"/>
        <v/>
      </c>
      <c r="P60" s="49" t="str">
        <f t="shared" si="2"/>
        <v/>
      </c>
      <c r="Q60" s="45"/>
      <c r="R60" s="53"/>
    </row>
    <row r="62" spans="2:2">
      <c r="B62" s="37" t="s">
        <v>38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xmlns:etc="http://www.wps.cn/officeDocument/2017/etCustomData" ref="A10:R60" etc:filterBottomFollowUsedRange="0">
    <sortState ref="A11:R60">
      <sortCondition ref="M10" descending="1"/>
    </sortState>
    <extLst/>
  </autoFilter>
  <mergeCells count="3">
    <mergeCell ref="A1:R1"/>
    <mergeCell ref="C2:P2"/>
    <mergeCell ref="C9:D9"/>
  </mergeCells>
  <conditionalFormatting sqref="C4">
    <cfRule type="expression" dxfId="0" priority="4" stopIfTrue="1">
      <formula>ISBLANK(C4)</formula>
    </cfRule>
  </conditionalFormatting>
  <conditionalFormatting sqref="C5">
    <cfRule type="expression" dxfId="0" priority="3" stopIfTrue="1">
      <formula>ISBLANK(C5)</formula>
    </cfRule>
  </conditionalFormatting>
  <conditionalFormatting sqref="C8">
    <cfRule type="expression" dxfId="0" priority="2" stopIfTrue="1">
      <formula>ISBLANK(C8)</formula>
    </cfRule>
  </conditionalFormatting>
  <conditionalFormatting sqref="E9">
    <cfRule type="expression" dxfId="0" priority="1" stopIfTrue="1">
      <formula>ISBLANK(E9)</formula>
    </cfRule>
  </conditionalFormatting>
  <dataValidations count="1">
    <dataValidation allowBlank="1" showInputMessage="1" showErrorMessage="1" sqref="E9 B10:F10 C11:D11 A4:A8 C4:C8 E6:E7 F4:F8"/>
  </dataValidations>
  <pageMargins left="0.25" right="0.25" top="0.33" bottom="0.34" header="0.3" footer="0.3"/>
  <pageSetup paperSize="9" scale="50" fitToHeight="0" orientation="landscape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0" master="" otherUserPermission="visible"/>
  <rangeList sheetStid="18" master="" otherUserPermission="visible">
    <arrUserId title="Диапазон1_3_1" rangeCreator="" othersAccessPermission="edit"/>
    <arrUserId title="Диапазон1_1_1_1" rangeCreator="" othersAccessPermission="edit"/>
    <arrUserId title="Диапазон1_2_1_1_1" rangeCreator="" othersAccessPermission="edit"/>
  </rangeList>
  <rangeList sheetStid="5" master="" otherUserPermission="visible">
    <arrUserId title="Диапазон1_3_1" rangeCreator="" othersAccessPermission="edit"/>
    <arrUserId title="Диапазон1_1_1_1" rangeCreator="" othersAccessPermission="edit"/>
    <arrUserId title="Диапазон1_2_1_1_1" rangeCreator="" othersAccessPermission="edit"/>
  </rangeList>
  <rangeList sheetStid="12" master="" otherUserPermission="visible">
    <arrUserId title="Диапазон1_3_1" rangeCreator="" othersAccessPermission="edit"/>
    <arrUserId title="Диапазон1_1_1_1" rangeCreator="" othersAccessPermission="edit"/>
    <arrUserId title="Диапазон1_2_1_1_1" rangeCreator="" othersAccessPermission="edit"/>
  </rangeList>
  <rangeList sheetStid="13" master="" otherUserPermission="visible">
    <arrUserId title="Диапазон1_3_1" rangeCreator="" othersAccessPermission="edit"/>
    <arrUserId title="Диапазон1_1_1_1" rangeCreator="" othersAccessPermission="edit"/>
    <arrUserId title="Диапазон1_2_1_1_1" rangeCreator="" othersAccessPermission="edit"/>
  </rangeList>
  <rangeList sheetStid="14" master="" otherUserPermission="visible">
    <arrUserId title="Диапазон1_3_1" rangeCreator="" othersAccessPermission="edit"/>
    <arrUserId title="Диапазон1_1_1_1" rangeCreator="" othersAccessPermission="edit"/>
    <arrUserId title="Диапазон1_2_1_1_1" rangeCreator="" othersAccessPermission="edit"/>
  </rangeList>
  <rangeList sheetStid="15" master="" otherUserPermission="visible">
    <arrUserId title="Диапазон1_3_1" rangeCreator="" othersAccessPermission="edit"/>
    <arrUserId title="Диапазон1_1_1_1" rangeCreator="" othersAccessPermission="edit"/>
    <arrUserId title="Диапазон1_2_1_1_1" rangeCreator="" othersAccessPermission="edit"/>
  </rangeList>
  <rangeList sheetStid="16" master="" otherUserPermission="visible">
    <arrUserId title="Диапазон1_3_1" rangeCreator="" othersAccessPermission="edit"/>
    <arrUserId title="Диапазон1_1_1_1" rangeCreator="" othersAccessPermission="edit"/>
    <arrUserId title="Диапазон1_2_1_1_1" rangeCreator="" othersAccessPermission="edit"/>
  </rangeList>
  <rangeList sheetStid="17" master="" otherUserPermission="visible">
    <arrUserId title="Диапазон1_3_1" rangeCreator="" othersAccessPermission="edit"/>
    <arrUserId title="Диапазон1_1_1_1" rangeCreator="" othersAccessPermission="edit"/>
    <arrUserId title="Диапазон1_2_1_1_1" rangeCreator="" othersAccessPermission="edit"/>
  </rangeList>
  <rangeList sheetStid="1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штаб-квартира</Company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Инструкция</vt:lpstr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Сводная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учитель</cp:lastModifiedBy>
  <dcterms:created xsi:type="dcterms:W3CDTF">2007-11-07T20:16:00Z</dcterms:created>
  <cp:lastPrinted>2025-09-10T05:49:00Z</cp:lastPrinted>
  <dcterms:modified xsi:type="dcterms:W3CDTF">2025-10-30T08:20:27Z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50070B7F3AE44BF9BDE108E21538F7B4_12</vt:lpwstr>
  </property>
  <property fmtid="{D5CDD505-2E9C-101B-9397-08002B2CF9AE}" pid="3" name="KSOProductBuildVer">
    <vt:lpwstr>1049-12.2.0.23131</vt:lpwstr>
  </property>
</Properties>
</file>